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J:\procurement_baa_rfp\WIP - NOT PUBLIC\21-67284 Laboratory Analytical Services for Environmental Samples\Proposals\Eurofins NDSC Environment Testing America, Inc\Cost Proposal\"/>
    </mc:Choice>
  </mc:AlternateContent>
  <xr:revisionPtr revIDLastSave="0" documentId="8_{482D47BF-E6D2-45FD-AEF8-A54928F6DCFF}" xr6:coauthVersionLast="47" xr6:coauthVersionMax="47" xr10:uidLastSave="{00000000-0000-0000-0000-000000000000}"/>
  <bookViews>
    <workbookView xWindow="-120" yWindow="-120" windowWidth="20730" windowHeight="11160" firstSheet="2" activeTab="2" xr2:uid="{00000000-000D-0000-FFFF-FFFF00000000}"/>
  </bookViews>
  <sheets>
    <sheet name="INSTRUCTIONS" sheetId="12" r:id="rId1"/>
    <sheet name="SW-846 Aqueous-Non Aqueous" sheetId="1" r:id="rId2"/>
    <sheet name="EPA Drinking Water Protocol" sheetId="3" r:id="rId3"/>
    <sheet name="Air Protocol" sheetId="9" r:id="rId4"/>
    <sheet name="Rate Schedule" sheetId="2" r:id="rId5"/>
    <sheet name="SAS" sheetId="8" r:id="rId6"/>
    <sheet name="Additional Analytical Services" sheetId="11" r:id="rId7"/>
    <sheet name="Comments" sheetId="13"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1" l="1"/>
  <c r="E10" i="11"/>
  <c r="F9" i="11"/>
  <c r="E9" i="11"/>
  <c r="F18" i="11"/>
  <c r="E18" i="11"/>
  <c r="F17" i="11"/>
  <c r="E17" i="11"/>
  <c r="F16" i="11"/>
  <c r="E16" i="11"/>
  <c r="E213" i="8"/>
  <c r="E212" i="8"/>
  <c r="F249" i="8" l="1"/>
  <c r="E249" i="8"/>
  <c r="F248" i="8"/>
  <c r="E248" i="8"/>
  <c r="F247" i="8"/>
  <c r="E247" i="8"/>
  <c r="F242" i="8"/>
  <c r="E242" i="8"/>
  <c r="F241" i="8"/>
  <c r="E241" i="8"/>
  <c r="F240" i="8"/>
  <c r="E240" i="8"/>
  <c r="F239" i="8"/>
  <c r="E239" i="8"/>
  <c r="F238" i="8"/>
  <c r="E238" i="8"/>
  <c r="F236" i="8"/>
  <c r="E236" i="8"/>
  <c r="F207" i="8"/>
  <c r="E207" i="8"/>
  <c r="F206" i="8"/>
  <c r="E206" i="8"/>
  <c r="F201" i="8"/>
  <c r="E201" i="8"/>
  <c r="F200" i="8"/>
  <c r="E200" i="8"/>
  <c r="F195" i="8"/>
  <c r="E195" i="8"/>
  <c r="F194" i="8"/>
  <c r="E194" i="8"/>
  <c r="E189" i="8"/>
  <c r="E188" i="8"/>
  <c r="F177" i="8"/>
  <c r="E177" i="8"/>
  <c r="F176" i="8"/>
  <c r="E176" i="8"/>
  <c r="F171" i="8"/>
  <c r="E171" i="8"/>
  <c r="F170" i="8"/>
  <c r="E170" i="8"/>
  <c r="F165" i="8"/>
  <c r="E165" i="8"/>
  <c r="F164" i="8"/>
  <c r="E164" i="8"/>
  <c r="F137" i="8"/>
  <c r="E137" i="8"/>
  <c r="F136" i="8"/>
  <c r="E136" i="8"/>
  <c r="F135" i="8"/>
  <c r="E135" i="8"/>
  <c r="F129" i="8"/>
  <c r="E129" i="8"/>
  <c r="F117" i="8"/>
  <c r="E117" i="8"/>
  <c r="F116" i="8"/>
  <c r="E116" i="8"/>
  <c r="F115" i="8"/>
  <c r="E115" i="8"/>
  <c r="F110" i="8"/>
  <c r="E110" i="8"/>
  <c r="F109" i="8"/>
  <c r="E109" i="8"/>
  <c r="F108" i="8"/>
  <c r="E108" i="8"/>
  <c r="F107" i="8"/>
  <c r="E107" i="8"/>
  <c r="F106" i="8"/>
  <c r="E106" i="8"/>
  <c r="F104" i="8"/>
  <c r="E104" i="8"/>
  <c r="E80" i="8"/>
  <c r="E79" i="8"/>
  <c r="F74" i="8"/>
  <c r="E74" i="8"/>
  <c r="F73" i="8"/>
  <c r="E73" i="8"/>
  <c r="F68" i="8"/>
  <c r="E68" i="8"/>
  <c r="F67" i="8"/>
  <c r="E67" i="8"/>
  <c r="F62" i="8"/>
  <c r="E62" i="8"/>
  <c r="F61" i="8"/>
  <c r="E61" i="8"/>
  <c r="F56" i="8"/>
  <c r="E56" i="8"/>
  <c r="F55" i="8"/>
  <c r="E55" i="8"/>
  <c r="F44" i="8"/>
  <c r="E44" i="8"/>
  <c r="F43" i="8"/>
  <c r="E43" i="8"/>
  <c r="F38" i="8"/>
  <c r="E38" i="8"/>
  <c r="F37" i="8"/>
  <c r="E37" i="8"/>
  <c r="F32" i="8"/>
  <c r="E32" i="8"/>
  <c r="F31" i="8"/>
  <c r="E31" i="8"/>
  <c r="F13" i="8"/>
  <c r="E13" i="8"/>
  <c r="F12" i="8"/>
  <c r="E12" i="8"/>
  <c r="F11" i="8"/>
  <c r="E11" i="8"/>
  <c r="F9" i="8"/>
  <c r="E9" i="8"/>
  <c r="F8" i="8"/>
  <c r="E8" i="8"/>
  <c r="F390" i="1" l="1"/>
  <c r="E390" i="1"/>
  <c r="F389" i="1"/>
  <c r="E389" i="1"/>
  <c r="F388" i="1"/>
  <c r="E388" i="1"/>
  <c r="F387" i="1"/>
  <c r="E387" i="1"/>
  <c r="F386" i="1"/>
  <c r="E386" i="1"/>
  <c r="F381" i="1"/>
  <c r="E381" i="1"/>
  <c r="F380" i="1"/>
  <c r="E380" i="1"/>
  <c r="F379" i="1"/>
  <c r="E379" i="1"/>
  <c r="F378" i="1"/>
  <c r="E378" i="1"/>
  <c r="F377" i="1"/>
  <c r="E377" i="1"/>
  <c r="F372" i="1"/>
  <c r="E372" i="1"/>
  <c r="F367" i="1"/>
  <c r="E367" i="1"/>
  <c r="F366" i="1"/>
  <c r="E366" i="1"/>
  <c r="F365" i="1"/>
  <c r="E365" i="1"/>
  <c r="F360" i="1"/>
  <c r="E360" i="1"/>
  <c r="F355" i="1"/>
  <c r="E355" i="1"/>
  <c r="F350" i="1"/>
  <c r="E350" i="1"/>
  <c r="F345" i="1"/>
  <c r="E345" i="1"/>
  <c r="F340" i="1"/>
  <c r="E340" i="1"/>
  <c r="F335" i="1"/>
  <c r="E335" i="1"/>
  <c r="F330" i="1"/>
  <c r="E330" i="1"/>
  <c r="F262" i="1"/>
  <c r="E262" i="1"/>
  <c r="F261" i="1"/>
  <c r="E261" i="1"/>
  <c r="F260" i="1"/>
  <c r="E260" i="1"/>
  <c r="F259" i="1"/>
  <c r="E259" i="1"/>
  <c r="F325" i="1"/>
  <c r="E325" i="1"/>
  <c r="F324" i="1"/>
  <c r="E324" i="1"/>
  <c r="F323" i="1"/>
  <c r="E323" i="1"/>
  <c r="F322" i="1"/>
  <c r="E322" i="1"/>
  <c r="F316" i="1"/>
  <c r="E316" i="1"/>
  <c r="F315" i="1"/>
  <c r="E315" i="1"/>
  <c r="F314" i="1"/>
  <c r="E314" i="1"/>
  <c r="F313" i="1"/>
  <c r="E313" i="1"/>
  <c r="F312" i="1"/>
  <c r="E312" i="1"/>
  <c r="F299" i="1"/>
  <c r="E299" i="1"/>
  <c r="F298" i="1"/>
  <c r="E298" i="1"/>
  <c r="F297" i="1"/>
  <c r="E297" i="1"/>
  <c r="F295" i="1"/>
  <c r="E295" i="1"/>
  <c r="F294" i="1"/>
  <c r="E294" i="1"/>
  <c r="F293" i="1"/>
  <c r="E293" i="1"/>
  <c r="F292" i="1"/>
  <c r="E292" i="1"/>
  <c r="F286" i="1"/>
  <c r="E286" i="1"/>
  <c r="F283" i="1"/>
  <c r="E283" i="1"/>
  <c r="F282" i="1"/>
  <c r="E282" i="1"/>
  <c r="F281" i="1"/>
  <c r="E281" i="1"/>
  <c r="F280" i="1"/>
  <c r="E280" i="1"/>
  <c r="F279" i="1"/>
  <c r="E279" i="1"/>
  <c r="F274" i="1"/>
  <c r="E274" i="1"/>
  <c r="F272" i="1"/>
  <c r="E272" i="1"/>
  <c r="F271" i="1"/>
  <c r="E271" i="1"/>
  <c r="F270" i="1"/>
  <c r="E270" i="1"/>
  <c r="F269" i="1"/>
  <c r="E269" i="1"/>
  <c r="F268" i="1"/>
  <c r="E268" i="1"/>
  <c r="F267" i="1"/>
  <c r="E267" i="1"/>
  <c r="F254" i="1"/>
  <c r="E254" i="1"/>
  <c r="F253" i="1"/>
  <c r="E253" i="1"/>
  <c r="F252" i="1"/>
  <c r="E252" i="1"/>
  <c r="F251" i="1"/>
  <c r="E251" i="1"/>
  <c r="F250" i="1"/>
  <c r="E250" i="1"/>
  <c r="F249" i="1"/>
  <c r="E249" i="1"/>
  <c r="F248" i="1"/>
  <c r="E248" i="1"/>
  <c r="F247" i="1"/>
  <c r="E247" i="1"/>
  <c r="F242" i="1"/>
  <c r="E242" i="1"/>
  <c r="F237" i="1"/>
  <c r="E237" i="1"/>
  <c r="F236" i="1"/>
  <c r="E236" i="1"/>
  <c r="F235" i="1"/>
  <c r="E235" i="1"/>
  <c r="F234" i="1"/>
  <c r="E234" i="1"/>
  <c r="F233" i="1"/>
  <c r="E233" i="1"/>
  <c r="F232" i="1"/>
  <c r="E232" i="1"/>
  <c r="F231" i="1"/>
  <c r="E231" i="1"/>
  <c r="F230" i="1"/>
  <c r="E230" i="1"/>
  <c r="F225" i="1"/>
  <c r="E225" i="1"/>
  <c r="F224" i="1"/>
  <c r="E224" i="1"/>
  <c r="F223" i="1"/>
  <c r="E223" i="1"/>
  <c r="F222" i="1"/>
  <c r="E222" i="1"/>
  <c r="F221" i="1"/>
  <c r="E221" i="1"/>
  <c r="F220" i="1"/>
  <c r="E220" i="1"/>
  <c r="F219" i="1"/>
  <c r="E219" i="1"/>
  <c r="F218" i="1"/>
  <c r="E218" i="1"/>
  <c r="F217" i="1"/>
  <c r="E217" i="1"/>
  <c r="F212" i="1"/>
  <c r="E212" i="1"/>
  <c r="F211" i="1"/>
  <c r="E211" i="1"/>
  <c r="F210" i="1"/>
  <c r="E210" i="1"/>
  <c r="F209" i="1"/>
  <c r="E209" i="1"/>
  <c r="F208" i="1"/>
  <c r="E208" i="1"/>
  <c r="F207" i="1"/>
  <c r="E207" i="1"/>
  <c r="F206" i="1"/>
  <c r="E206" i="1"/>
  <c r="F205" i="1"/>
  <c r="E205" i="1"/>
  <c r="F204" i="1"/>
  <c r="E204" i="1"/>
  <c r="F194" i="1"/>
  <c r="E194" i="1"/>
  <c r="F193" i="1"/>
  <c r="E193" i="1"/>
  <c r="F192" i="1"/>
  <c r="E192" i="1"/>
  <c r="F191" i="1"/>
  <c r="E191" i="1"/>
  <c r="F190" i="1"/>
  <c r="E190" i="1"/>
  <c r="F185" i="1"/>
  <c r="E185" i="1"/>
  <c r="F184" i="1"/>
  <c r="E184" i="1"/>
  <c r="F183" i="1"/>
  <c r="E183" i="1"/>
  <c r="F182" i="1"/>
  <c r="E182" i="1"/>
  <c r="F181" i="1"/>
  <c r="E181" i="1"/>
  <c r="F176" i="1"/>
  <c r="E176" i="1"/>
  <c r="F171" i="1"/>
  <c r="E171" i="1"/>
  <c r="F170" i="1"/>
  <c r="E170" i="1"/>
  <c r="F169" i="1"/>
  <c r="E169" i="1"/>
  <c r="F164" i="1"/>
  <c r="E164" i="1"/>
  <c r="F159" i="1"/>
  <c r="E159" i="1"/>
  <c r="F154" i="1"/>
  <c r="E154" i="1"/>
  <c r="F149" i="1"/>
  <c r="E149" i="1"/>
  <c r="F144" i="1"/>
  <c r="E144" i="1"/>
  <c r="F139" i="1"/>
  <c r="E139" i="1"/>
  <c r="F134" i="1"/>
  <c r="E134" i="1"/>
  <c r="F128" i="1"/>
  <c r="E128" i="1"/>
  <c r="F127" i="1"/>
  <c r="E127" i="1"/>
  <c r="F121" i="1"/>
  <c r="E121" i="1"/>
  <c r="F119" i="1"/>
  <c r="E119" i="1"/>
  <c r="F120" i="1"/>
  <c r="E120" i="1"/>
  <c r="F118" i="1"/>
  <c r="E118" i="1"/>
  <c r="F117" i="1"/>
  <c r="E117" i="1"/>
  <c r="F116" i="1"/>
  <c r="E116" i="1"/>
  <c r="F111" i="1"/>
  <c r="E111" i="1"/>
  <c r="F103" i="1"/>
  <c r="F102" i="1"/>
  <c r="F101" i="1"/>
  <c r="F100" i="1"/>
  <c r="F99" i="1"/>
  <c r="F98" i="1"/>
  <c r="F97" i="1"/>
  <c r="F96" i="1"/>
  <c r="E103" i="1"/>
  <c r="E102" i="1"/>
  <c r="E101" i="1"/>
  <c r="E100" i="1"/>
  <c r="E99" i="1"/>
  <c r="E98" i="1"/>
  <c r="E97" i="1"/>
  <c r="E96" i="1"/>
  <c r="F91" i="1"/>
  <c r="F90" i="1"/>
  <c r="F89" i="1"/>
  <c r="F88" i="1"/>
  <c r="F87" i="1"/>
  <c r="F86" i="1"/>
  <c r="F85" i="1"/>
  <c r="F84" i="1"/>
  <c r="F83" i="1"/>
  <c r="E91" i="1"/>
  <c r="E90" i="1"/>
  <c r="E89" i="1"/>
  <c r="E88" i="1"/>
  <c r="E87" i="1"/>
  <c r="E86" i="1"/>
  <c r="E85" i="1"/>
  <c r="E84" i="1"/>
  <c r="E83" i="1"/>
  <c r="F78" i="1"/>
  <c r="F77" i="1"/>
  <c r="F76" i="1"/>
  <c r="F75" i="1"/>
  <c r="F74" i="1"/>
  <c r="F73" i="1"/>
  <c r="F72" i="1"/>
  <c r="F71" i="1"/>
  <c r="E78" i="1"/>
  <c r="E77" i="1"/>
  <c r="E76" i="1"/>
  <c r="E75" i="1"/>
  <c r="E74" i="1"/>
  <c r="E73" i="1"/>
  <c r="E72" i="1"/>
  <c r="E71" i="1"/>
  <c r="F66" i="1"/>
  <c r="E66" i="1"/>
  <c r="E65" i="1"/>
  <c r="F65" i="1"/>
  <c r="F64" i="1"/>
  <c r="E64" i="1"/>
  <c r="F63" i="1"/>
  <c r="E63" i="1"/>
  <c r="F58" i="1"/>
  <c r="F57" i="1"/>
  <c r="F56" i="1"/>
  <c r="F55" i="1"/>
  <c r="F54" i="1"/>
  <c r="F53" i="1"/>
  <c r="F52" i="1"/>
  <c r="E58" i="1"/>
  <c r="E57" i="1"/>
  <c r="E56" i="1"/>
  <c r="E55" i="1"/>
  <c r="E54" i="1"/>
  <c r="E53" i="1"/>
  <c r="E52" i="1"/>
  <c r="F47" i="1"/>
  <c r="E47" i="1"/>
  <c r="F42" i="1"/>
  <c r="F41" i="1"/>
  <c r="F40" i="1"/>
  <c r="F39" i="1"/>
  <c r="F38" i="1"/>
  <c r="F37" i="1"/>
  <c r="F36" i="1"/>
  <c r="F35" i="1"/>
  <c r="E42" i="1"/>
  <c r="E41" i="1"/>
  <c r="E40" i="1"/>
  <c r="E39" i="1"/>
  <c r="E38" i="1"/>
  <c r="E37" i="1"/>
  <c r="E36" i="1"/>
  <c r="E35" i="1"/>
  <c r="F30" i="1"/>
  <c r="E30" i="1"/>
  <c r="F29" i="1"/>
  <c r="F28" i="1"/>
  <c r="F27" i="1"/>
  <c r="F26" i="1"/>
  <c r="F25" i="1"/>
  <c r="F24" i="1"/>
  <c r="F23" i="1"/>
  <c r="F22" i="1"/>
  <c r="E29" i="1"/>
  <c r="E28" i="1"/>
  <c r="E27" i="1"/>
  <c r="E26" i="1"/>
  <c r="E25" i="1"/>
  <c r="E24" i="1"/>
  <c r="E23" i="1"/>
  <c r="E22" i="1"/>
  <c r="F17" i="1"/>
  <c r="F16" i="1"/>
  <c r="F15" i="1"/>
  <c r="F14" i="1"/>
  <c r="F13" i="1"/>
  <c r="F12" i="1"/>
  <c r="F11" i="1"/>
  <c r="F10" i="1"/>
  <c r="F9" i="1"/>
  <c r="E17" i="1"/>
  <c r="E16" i="1"/>
  <c r="E15" i="1"/>
  <c r="E14" i="1"/>
  <c r="E13" i="1"/>
  <c r="E12" i="1"/>
  <c r="E11" i="1"/>
  <c r="E10" i="1"/>
  <c r="E9" i="1"/>
  <c r="F18" i="9" l="1"/>
  <c r="E18" i="9"/>
  <c r="D18" i="9"/>
  <c r="C18" i="9"/>
  <c r="F19" i="11"/>
  <c r="E19" i="11" l="1"/>
  <c r="D19" i="11"/>
  <c r="C19" i="11"/>
  <c r="F11" i="11"/>
  <c r="E11" i="11"/>
  <c r="D11" i="11"/>
  <c r="C11" i="11"/>
  <c r="F10" i="9"/>
  <c r="E10" i="9"/>
  <c r="D10" i="9"/>
  <c r="C10" i="9"/>
  <c r="D21" i="9" s="1"/>
  <c r="F324" i="8"/>
  <c r="E324" i="8"/>
  <c r="D324" i="8"/>
  <c r="C324" i="8"/>
  <c r="C263" i="8"/>
  <c r="C361" i="1"/>
  <c r="D263" i="8" l="1"/>
  <c r="E263" i="8"/>
  <c r="F263" i="8"/>
  <c r="C269" i="8"/>
  <c r="D269" i="8"/>
  <c r="E269" i="8"/>
  <c r="F269" i="8"/>
  <c r="C275" i="8"/>
  <c r="D275" i="8"/>
  <c r="E275" i="8"/>
  <c r="F275" i="8"/>
  <c r="C281" i="8"/>
  <c r="D281" i="8"/>
  <c r="E281" i="8"/>
  <c r="F281" i="8"/>
  <c r="C287" i="8"/>
  <c r="D287" i="8"/>
  <c r="E287" i="8"/>
  <c r="F287" i="8"/>
  <c r="C293" i="8"/>
  <c r="D293" i="8"/>
  <c r="E293" i="8"/>
  <c r="F293" i="8"/>
  <c r="C299" i="8"/>
  <c r="D299" i="8"/>
  <c r="E299" i="8"/>
  <c r="F299" i="8"/>
  <c r="C305" i="8"/>
  <c r="D305" i="8"/>
  <c r="E305" i="8"/>
  <c r="F305" i="8"/>
  <c r="C311" i="8"/>
  <c r="D311" i="8"/>
  <c r="E311" i="8"/>
  <c r="F311" i="8"/>
  <c r="C317" i="8"/>
  <c r="D317" i="8"/>
  <c r="E317" i="8"/>
  <c r="F317" i="8"/>
  <c r="F255" i="8"/>
  <c r="E255" i="8"/>
  <c r="D255" i="8"/>
  <c r="C255" i="8"/>
  <c r="F250" i="8"/>
  <c r="E250" i="8"/>
  <c r="D250" i="8"/>
  <c r="C250" i="8"/>
  <c r="F243" i="8"/>
  <c r="E243" i="8"/>
  <c r="D243" i="8"/>
  <c r="C243" i="8"/>
  <c r="F231" i="8"/>
  <c r="E231" i="8"/>
  <c r="D231" i="8"/>
  <c r="C231" i="8"/>
  <c r="F225" i="8"/>
  <c r="E225" i="8"/>
  <c r="D225" i="8"/>
  <c r="C225" i="8"/>
  <c r="F220" i="8"/>
  <c r="E220" i="8"/>
  <c r="D220" i="8"/>
  <c r="C220" i="8"/>
  <c r="E214" i="8"/>
  <c r="D214" i="8"/>
  <c r="C214" i="8"/>
  <c r="F208" i="8"/>
  <c r="E208" i="8"/>
  <c r="D208" i="8"/>
  <c r="C208" i="8"/>
  <c r="F202" i="8"/>
  <c r="E202" i="8"/>
  <c r="D202" i="8"/>
  <c r="C202" i="8"/>
  <c r="F196" i="8"/>
  <c r="E196" i="8"/>
  <c r="D196" i="8"/>
  <c r="C196" i="8"/>
  <c r="F190" i="8"/>
  <c r="E190" i="8"/>
  <c r="D190" i="8"/>
  <c r="C190" i="8"/>
  <c r="F184" i="8"/>
  <c r="E184" i="8"/>
  <c r="D184" i="8"/>
  <c r="C184" i="8"/>
  <c r="F178" i="8"/>
  <c r="E178" i="8"/>
  <c r="D178" i="8"/>
  <c r="C178" i="8"/>
  <c r="F172" i="8"/>
  <c r="E172" i="8"/>
  <c r="D172" i="8"/>
  <c r="C172" i="8"/>
  <c r="F166" i="8"/>
  <c r="E166" i="8"/>
  <c r="D166" i="8"/>
  <c r="C166" i="8"/>
  <c r="F160" i="8"/>
  <c r="E160" i="8"/>
  <c r="D160" i="8"/>
  <c r="C160" i="8"/>
  <c r="F140" i="8"/>
  <c r="E140" i="8"/>
  <c r="D140" i="8"/>
  <c r="C140" i="8"/>
  <c r="F123" i="8"/>
  <c r="E123" i="8"/>
  <c r="D123" i="8"/>
  <c r="C123" i="8"/>
  <c r="F118" i="8"/>
  <c r="E118" i="8"/>
  <c r="D118" i="8"/>
  <c r="C118" i="8"/>
  <c r="F111" i="8"/>
  <c r="E111" i="8"/>
  <c r="D111" i="8"/>
  <c r="C111" i="8"/>
  <c r="F98" i="8"/>
  <c r="E98" i="8"/>
  <c r="D98" i="8"/>
  <c r="C98" i="8"/>
  <c r="F92" i="8"/>
  <c r="E92" i="8"/>
  <c r="D92" i="8"/>
  <c r="C92" i="8"/>
  <c r="F87" i="8"/>
  <c r="E87" i="8"/>
  <c r="D87" i="8"/>
  <c r="C87" i="8"/>
  <c r="E81" i="8"/>
  <c r="D81" i="8"/>
  <c r="C81" i="8"/>
  <c r="F75" i="8"/>
  <c r="E75" i="8"/>
  <c r="D75" i="8"/>
  <c r="C75" i="8"/>
  <c r="F69" i="8"/>
  <c r="E69" i="8"/>
  <c r="D69" i="8"/>
  <c r="C69" i="8"/>
  <c r="F63" i="8"/>
  <c r="E63" i="8"/>
  <c r="D63" i="8"/>
  <c r="C63" i="8"/>
  <c r="F57" i="8"/>
  <c r="E57" i="8"/>
  <c r="D57" i="8"/>
  <c r="C57" i="8"/>
  <c r="F51" i="8"/>
  <c r="E51" i="8"/>
  <c r="D51" i="8"/>
  <c r="C51" i="8"/>
  <c r="F45" i="8"/>
  <c r="E45" i="8"/>
  <c r="D45" i="8"/>
  <c r="C45" i="8"/>
  <c r="F39" i="8"/>
  <c r="E39" i="8"/>
  <c r="D39" i="8"/>
  <c r="C39" i="8"/>
  <c r="F33" i="8"/>
  <c r="E33" i="8"/>
  <c r="D33" i="8"/>
  <c r="C33" i="8"/>
  <c r="F27" i="8"/>
  <c r="E27" i="8"/>
  <c r="D27" i="8"/>
  <c r="C27" i="8"/>
  <c r="F14" i="8"/>
  <c r="E14" i="8"/>
  <c r="D14" i="8"/>
  <c r="C14" i="8"/>
  <c r="F22" i="3" l="1"/>
  <c r="E22" i="3"/>
  <c r="D22" i="3"/>
  <c r="C22" i="3"/>
  <c r="F391" i="1"/>
  <c r="E391" i="1"/>
  <c r="D391" i="1"/>
  <c r="C391" i="1"/>
  <c r="F382" i="1"/>
  <c r="E382" i="1"/>
  <c r="D382" i="1"/>
  <c r="C382" i="1"/>
  <c r="E373" i="1"/>
  <c r="D373" i="1"/>
  <c r="C373" i="1"/>
  <c r="F373" i="1"/>
  <c r="F368" i="1"/>
  <c r="E368" i="1"/>
  <c r="D368" i="1"/>
  <c r="C368" i="1"/>
  <c r="F361" i="1"/>
  <c r="E361" i="1"/>
  <c r="D361" i="1"/>
  <c r="F356" i="1"/>
  <c r="E356" i="1"/>
  <c r="D356" i="1"/>
  <c r="C356" i="1"/>
  <c r="F351" i="1"/>
  <c r="E351" i="1"/>
  <c r="D351" i="1"/>
  <c r="C351" i="1"/>
  <c r="F346" i="1"/>
  <c r="E346" i="1"/>
  <c r="D346" i="1"/>
  <c r="C346" i="1"/>
  <c r="F341" i="1"/>
  <c r="E341" i="1"/>
  <c r="D341" i="1"/>
  <c r="C341" i="1"/>
  <c r="F336" i="1"/>
  <c r="E336" i="1"/>
  <c r="D336" i="1"/>
  <c r="C336" i="1"/>
  <c r="F331" i="1"/>
  <c r="E331" i="1"/>
  <c r="D331" i="1"/>
  <c r="C331" i="1"/>
  <c r="F326" i="1"/>
  <c r="E326" i="1"/>
  <c r="D326" i="1"/>
  <c r="C326" i="1"/>
  <c r="F318" i="1"/>
  <c r="E318" i="1"/>
  <c r="D318" i="1"/>
  <c r="C318" i="1"/>
  <c r="E307" i="1"/>
  <c r="D307" i="1"/>
  <c r="C307" i="1"/>
  <c r="F307" i="1"/>
  <c r="F300" i="1"/>
  <c r="E300" i="1"/>
  <c r="D300" i="1"/>
  <c r="C300" i="1"/>
  <c r="F288" i="1"/>
  <c r="E288" i="1"/>
  <c r="D288" i="1"/>
  <c r="C288" i="1"/>
  <c r="F275" i="1"/>
  <c r="E275" i="1"/>
  <c r="D275" i="1"/>
  <c r="C275" i="1"/>
  <c r="F263" i="1"/>
  <c r="E263" i="1"/>
  <c r="D263" i="1"/>
  <c r="C263" i="1"/>
  <c r="F255" i="1"/>
  <c r="E255" i="1"/>
  <c r="D255" i="1"/>
  <c r="C255" i="1"/>
  <c r="F243" i="1"/>
  <c r="E243" i="1"/>
  <c r="D243" i="1"/>
  <c r="C243" i="1"/>
  <c r="F238" i="1"/>
  <c r="E238" i="1"/>
  <c r="D238" i="1"/>
  <c r="C238" i="1"/>
  <c r="C226" i="1"/>
  <c r="F226" i="1"/>
  <c r="E226" i="1"/>
  <c r="D226" i="1"/>
  <c r="F213" i="1"/>
  <c r="E213" i="1"/>
  <c r="D213" i="1"/>
  <c r="C213" i="1"/>
  <c r="F195" i="1"/>
  <c r="E195" i="1"/>
  <c r="D195" i="1"/>
  <c r="C195" i="1"/>
  <c r="F186" i="1"/>
  <c r="E186" i="1"/>
  <c r="D186" i="1"/>
  <c r="C186" i="1"/>
  <c r="F177" i="1"/>
  <c r="E177" i="1"/>
  <c r="D177" i="1"/>
  <c r="C177" i="1"/>
  <c r="F172" i="1"/>
  <c r="E172" i="1"/>
  <c r="D172" i="1"/>
  <c r="C172" i="1"/>
  <c r="F165" i="1"/>
  <c r="E165" i="1"/>
  <c r="D165" i="1"/>
  <c r="C165" i="1"/>
  <c r="F160" i="1"/>
  <c r="E160" i="1"/>
  <c r="D160" i="1"/>
  <c r="C160" i="1"/>
  <c r="F155" i="1"/>
  <c r="E155" i="1"/>
  <c r="D155" i="1"/>
  <c r="C155" i="1"/>
  <c r="F150" i="1"/>
  <c r="E150" i="1"/>
  <c r="D150" i="1"/>
  <c r="C150" i="1"/>
  <c r="F145" i="1"/>
  <c r="E145" i="1"/>
  <c r="D145" i="1"/>
  <c r="C145" i="1"/>
  <c r="F140" i="1"/>
  <c r="E140" i="1"/>
  <c r="D140" i="1"/>
  <c r="C140" i="1"/>
  <c r="F135" i="1"/>
  <c r="E135" i="1"/>
  <c r="D135" i="1"/>
  <c r="F130" i="1"/>
  <c r="E130" i="1"/>
  <c r="D130" i="1"/>
  <c r="C130" i="1"/>
  <c r="F122" i="1"/>
  <c r="E122" i="1"/>
  <c r="D122" i="1"/>
  <c r="C122" i="1"/>
  <c r="F112" i="1"/>
  <c r="E112" i="1"/>
  <c r="D112" i="1"/>
  <c r="C112" i="1"/>
  <c r="F104" i="1"/>
  <c r="E104" i="1"/>
  <c r="D104" i="1"/>
  <c r="C104" i="1"/>
  <c r="F79" i="1"/>
  <c r="E79" i="1"/>
  <c r="D79" i="1"/>
  <c r="C79" i="1"/>
  <c r="F67" i="1"/>
  <c r="E67" i="1"/>
  <c r="D67" i="1"/>
  <c r="C67" i="1"/>
  <c r="F59" i="1"/>
  <c r="E59" i="1"/>
  <c r="D59" i="1"/>
  <c r="C59" i="1"/>
  <c r="F48" i="1"/>
  <c r="E48" i="1"/>
  <c r="D48" i="1"/>
  <c r="C48" i="1"/>
  <c r="F43" i="1"/>
  <c r="E43" i="1"/>
  <c r="D43" i="1"/>
  <c r="C43" i="1"/>
  <c r="F17" i="3"/>
  <c r="E17" i="3"/>
  <c r="D17" i="3"/>
  <c r="C17" i="3"/>
  <c r="F11" i="3"/>
  <c r="E11" i="3"/>
  <c r="D11" i="3"/>
  <c r="C11" i="3"/>
  <c r="F92" i="1"/>
  <c r="E92" i="1"/>
  <c r="D92" i="1"/>
  <c r="C92" i="1"/>
  <c r="F31" i="1"/>
  <c r="E31" i="1"/>
  <c r="D31" i="1"/>
  <c r="C31" i="1"/>
  <c r="F18" i="1"/>
  <c r="E18" i="1"/>
  <c r="D18" i="1"/>
  <c r="C18" i="1"/>
  <c r="C135" i="1"/>
  <c r="C396" i="1" l="1"/>
  <c r="D26" i="3"/>
</calcChain>
</file>

<file path=xl/sharedStrings.xml><?xml version="1.0" encoding="utf-8"?>
<sst xmlns="http://schemas.openxmlformats.org/spreadsheetml/2006/main" count="1405" uniqueCount="363">
  <si>
    <t>SW-846 Protocol</t>
  </si>
  <si>
    <t>AQUEOUS Sample Pricing</t>
  </si>
  <si>
    <t xml:space="preserve">TOTAL METALS Group A  </t>
  </si>
  <si>
    <t>ANALYTE</t>
  </si>
  <si>
    <t xml:space="preserve"> 30 DAY </t>
  </si>
  <si>
    <t xml:space="preserve">14 DAY </t>
  </si>
  <si>
    <t xml:space="preserve">7 DAY </t>
  </si>
  <si>
    <t xml:space="preserve">48 HOURS </t>
  </si>
  <si>
    <t>Arsenic</t>
  </si>
  <si>
    <t>Barium</t>
  </si>
  <si>
    <t>Cadmium</t>
  </si>
  <si>
    <t>Chromium (total)</t>
  </si>
  <si>
    <t>Lead</t>
  </si>
  <si>
    <t>Mercury</t>
  </si>
  <si>
    <t>Selenium</t>
  </si>
  <si>
    <t>Silver</t>
  </si>
  <si>
    <t>Preparation Cost</t>
  </si>
  <si>
    <t>TOTAL</t>
  </si>
  <si>
    <t xml:space="preserve">TOTAL METALS Group B </t>
  </si>
  <si>
    <t>Antimony</t>
  </si>
  <si>
    <t>Beryllium</t>
  </si>
  <si>
    <t>Cobalt</t>
  </si>
  <si>
    <t>Copper</t>
  </si>
  <si>
    <t>Nickel</t>
  </si>
  <si>
    <t>Thallium</t>
  </si>
  <si>
    <t>Vanadium</t>
  </si>
  <si>
    <t>Zinc</t>
  </si>
  <si>
    <t xml:space="preserve">TOTAL METALS Group C </t>
  </si>
  <si>
    <t>Aluminum</t>
  </si>
  <si>
    <t>Calcium</t>
  </si>
  <si>
    <t>Iron</t>
  </si>
  <si>
    <t>Magnesium</t>
  </si>
  <si>
    <t>Manganese</t>
  </si>
  <si>
    <t>Potassium</t>
  </si>
  <si>
    <t>Sodium</t>
  </si>
  <si>
    <t xml:space="preserve">TOTAL METALS Group D </t>
  </si>
  <si>
    <t xml:space="preserve">Hexavalent Chromium </t>
  </si>
  <si>
    <t xml:space="preserve">TOTAL METALS, other Group E </t>
  </si>
  <si>
    <t xml:space="preserve">Boron </t>
  </si>
  <si>
    <t xml:space="preserve">Lithium </t>
  </si>
  <si>
    <t xml:space="preserve">Molybdenum </t>
  </si>
  <si>
    <t xml:space="preserve">Strontium </t>
  </si>
  <si>
    <t xml:space="preserve">Tin </t>
  </si>
  <si>
    <t xml:space="preserve">Titanium </t>
  </si>
  <si>
    <t xml:space="preserve">Preparation Cost </t>
  </si>
  <si>
    <t xml:space="preserve">General Chemistry Group A </t>
  </si>
  <si>
    <t xml:space="preserve">Total Cyanide </t>
  </si>
  <si>
    <t xml:space="preserve">Free Cyanide </t>
  </si>
  <si>
    <t xml:space="preserve">Amenable Cyanide </t>
  </si>
  <si>
    <t xml:space="preserve">Total Sulfide </t>
  </si>
  <si>
    <t xml:space="preserve">General Chemistry Group B </t>
  </si>
  <si>
    <t xml:space="preserve">Ammonia-N </t>
  </si>
  <si>
    <t xml:space="preserve">Chloride </t>
  </si>
  <si>
    <t xml:space="preserve">Nitrate-Nitrite </t>
  </si>
  <si>
    <t xml:space="preserve">Specific Conductance </t>
  </si>
  <si>
    <t xml:space="preserve">Sulfate </t>
  </si>
  <si>
    <t xml:space="preserve">Total Dissolved Solids </t>
  </si>
  <si>
    <t xml:space="preserve">Total Solids </t>
  </si>
  <si>
    <t xml:space="preserve">General Chemistry Group C </t>
  </si>
  <si>
    <t xml:space="preserve">Alkalinity </t>
  </si>
  <si>
    <t xml:space="preserve">Bicarbonate </t>
  </si>
  <si>
    <t xml:space="preserve">Carbonate </t>
  </si>
  <si>
    <t xml:space="preserve">Fluoride </t>
  </si>
  <si>
    <t xml:space="preserve">Hardness </t>
  </si>
  <si>
    <t xml:space="preserve">Total Phosphorus (PO4) </t>
  </si>
  <si>
    <t xml:space="preserve">Turbidity </t>
  </si>
  <si>
    <t xml:space="preserve">General Chemistry Group D </t>
  </si>
  <si>
    <t xml:space="preserve">Oil and Grease(HEM) </t>
  </si>
  <si>
    <t xml:space="preserve">Total Organic Carbon </t>
  </si>
  <si>
    <t xml:space="preserve">Total Organic Halides </t>
  </si>
  <si>
    <t xml:space="preserve">Phenolics, Total </t>
  </si>
  <si>
    <t xml:space="preserve">Surfactants (MBAS) </t>
  </si>
  <si>
    <t xml:space="preserve">Chemical Oxygen Demand </t>
  </si>
  <si>
    <t xml:space="preserve">BOD5 </t>
  </si>
  <si>
    <t xml:space="preserve">CBOD5 </t>
  </si>
  <si>
    <t xml:space="preserve">General Chemistry Group E-1 </t>
  </si>
  <si>
    <t xml:space="preserve">Total Coliform </t>
  </si>
  <si>
    <t xml:space="preserve">Nitrogen-Ammonia </t>
  </si>
  <si>
    <t xml:space="preserve">General Chemistry Group E-2 </t>
  </si>
  <si>
    <t xml:space="preserve">Nitrogen-Nitrate </t>
  </si>
  <si>
    <t xml:space="preserve">Nitrogen-Nitrite </t>
  </si>
  <si>
    <t xml:space="preserve">Nitrogen-Total Kjeldahl </t>
  </si>
  <si>
    <t xml:space="preserve">Phosphorus, Total </t>
  </si>
  <si>
    <t xml:space="preserve">Total Suspended Solids </t>
  </si>
  <si>
    <t xml:space="preserve">GENERAL CHEMISTRY Group F </t>
  </si>
  <si>
    <t xml:space="preserve">% Solids </t>
  </si>
  <si>
    <t xml:space="preserve">Volatile Solids </t>
  </si>
  <si>
    <t xml:space="preserve">Paint Filter Test </t>
  </si>
  <si>
    <t xml:space="preserve">VOA Group A: OLQ STANDARD VOLATILES LIST </t>
  </si>
  <si>
    <t xml:space="preserve">Volatile Organics List </t>
  </si>
  <si>
    <t xml:space="preserve">VOA Group B: BTEX and MTBE </t>
  </si>
  <si>
    <t xml:space="preserve">BTEX and MTBE </t>
  </si>
  <si>
    <t xml:space="preserve">VOA Group C: Antifreeze/Coolant </t>
  </si>
  <si>
    <t xml:space="preserve">Ethylene &amp; Propylene Glycol </t>
  </si>
  <si>
    <t xml:space="preserve">SVOA Group A: OLQ STANDARD SEMIVOLATILES LIST </t>
  </si>
  <si>
    <t xml:space="preserve">Semivolatile Organics List </t>
  </si>
  <si>
    <t xml:space="preserve">SVOA Group B: Polychlorinated Biphenyl Compounds (PCBs) as AROCLORS </t>
  </si>
  <si>
    <t xml:space="preserve">Aroclors </t>
  </si>
  <si>
    <t xml:space="preserve">SVOA Group C: Polynuclear Aromatic Hydrocarbons (PAHs) by HPLC </t>
  </si>
  <si>
    <t xml:space="preserve">PAHs </t>
  </si>
  <si>
    <t xml:space="preserve">SVOA Group D: Organochlorine Pesticides by GC/ECD </t>
  </si>
  <si>
    <t xml:space="preserve">Organochlorine Pesticides </t>
  </si>
  <si>
    <t xml:space="preserve">PETROLEUM Group A – TPH/TRPH by GC/FID </t>
  </si>
  <si>
    <t xml:space="preserve">Gasoline Range </t>
  </si>
  <si>
    <t xml:space="preserve">Diesel Range </t>
  </si>
  <si>
    <t xml:space="preserve">Heavy Oil Range </t>
  </si>
  <si>
    <t xml:space="preserve">PETROLEUM Group B – TRPH as HEM by Gravimetry </t>
  </si>
  <si>
    <t xml:space="preserve">TRPH as HEM </t>
  </si>
  <si>
    <t xml:space="preserve">RCRA CHARACTERISTICS of HAZARDOUS WASTE </t>
  </si>
  <si>
    <t xml:space="preserve">Corrosivity (pH) </t>
  </si>
  <si>
    <t xml:space="preserve">Corrosivity to Steel </t>
  </si>
  <si>
    <t xml:space="preserve">Reactive Cyanide </t>
  </si>
  <si>
    <t xml:space="preserve">Reactive Sulfide </t>
  </si>
  <si>
    <t xml:space="preserve">Ignitability (Flashpoint) </t>
  </si>
  <si>
    <t xml:space="preserve">TCLP: RCRA CHARACTERISTIC of TOXICITY </t>
  </si>
  <si>
    <t>SW-846 Protocol Non Aqueous</t>
  </si>
  <si>
    <t xml:space="preserve">TOTAL METALS Group A </t>
  </si>
  <si>
    <t xml:space="preserve">Arsenic </t>
  </si>
  <si>
    <t xml:space="preserve">Barium </t>
  </si>
  <si>
    <t xml:space="preserve">Cadmium </t>
  </si>
  <si>
    <t xml:space="preserve">Chromium (total) </t>
  </si>
  <si>
    <t xml:space="preserve">Lead </t>
  </si>
  <si>
    <t xml:space="preserve">Mercury </t>
  </si>
  <si>
    <t xml:space="preserve">Selenium </t>
  </si>
  <si>
    <t xml:space="preserve">Silver </t>
  </si>
  <si>
    <t xml:space="preserve">Antimony </t>
  </si>
  <si>
    <t xml:space="preserve">Beryllium </t>
  </si>
  <si>
    <t xml:space="preserve">Cobalt </t>
  </si>
  <si>
    <t xml:space="preserve">Copper </t>
  </si>
  <si>
    <t xml:space="preserve">Nickel </t>
  </si>
  <si>
    <t xml:space="preserve">Thallium </t>
  </si>
  <si>
    <t xml:space="preserve">Vanadium </t>
  </si>
  <si>
    <t xml:space="preserve">Zinc </t>
  </si>
  <si>
    <t xml:space="preserve">Aluminum </t>
  </si>
  <si>
    <t xml:space="preserve">Calcium </t>
  </si>
  <si>
    <t xml:space="preserve">Iron </t>
  </si>
  <si>
    <t xml:space="preserve">Magnesium </t>
  </si>
  <si>
    <t xml:space="preserve">Manganese </t>
  </si>
  <si>
    <t xml:space="preserve">Potassium </t>
  </si>
  <si>
    <t xml:space="preserve">Sodium </t>
  </si>
  <si>
    <t xml:space="preserve">TOTAL METALS Group E </t>
  </si>
  <si>
    <t xml:space="preserve">Phosphorus </t>
  </si>
  <si>
    <t xml:space="preserve">BOD5  </t>
  </si>
  <si>
    <t>General Chemistry Group F</t>
  </si>
  <si>
    <t>Ignitability (flashpoint)</t>
  </si>
  <si>
    <t>Total Bid Amount
(30 day)</t>
  </si>
  <si>
    <t>EPA Drinking Water Protocol</t>
  </si>
  <si>
    <t xml:space="preserve">VOLATILE ORGANIC COMPOUNDS Group A: 524.2 LIST </t>
  </si>
  <si>
    <t xml:space="preserve">One Compound </t>
  </si>
  <si>
    <t xml:space="preserve">Entire List </t>
  </si>
  <si>
    <t>SEMIVOLATILE ORGANIC COMPOUNDS Group A: 525.2 LIST Extractables List</t>
  </si>
  <si>
    <t>30 DAY</t>
  </si>
  <si>
    <t>14 DAY</t>
  </si>
  <si>
    <t>7 DAY</t>
  </si>
  <si>
    <r>
      <t xml:space="preserve">One Compound  </t>
    </r>
    <r>
      <rPr>
        <b/>
        <sz val="11"/>
        <color indexed="8"/>
        <rFont val="Times New Roman"/>
        <family val="1"/>
      </rPr>
      <t>VALUE</t>
    </r>
  </si>
  <si>
    <r>
      <t xml:space="preserve">Entire List </t>
    </r>
    <r>
      <rPr>
        <b/>
        <sz val="11"/>
        <color indexed="8"/>
        <rFont val="Times New Roman"/>
        <family val="1"/>
      </rPr>
      <t>VALUE</t>
    </r>
  </si>
  <si>
    <t xml:space="preserve">SEMIVOLATILE ORGANIC COMPOUNDS Group B: AROCLORS LIST </t>
  </si>
  <si>
    <t xml:space="preserve">Aroclors List </t>
  </si>
  <si>
    <t>SAS- Aqueous</t>
  </si>
  <si>
    <t xml:space="preserve">SAS Group A – SAS GENERAL CHEMISTRY </t>
  </si>
  <si>
    <t xml:space="preserve">Purgeable Organic Halides (POX) </t>
  </si>
  <si>
    <t xml:space="preserve">Settleable Matter (residue) </t>
  </si>
  <si>
    <t xml:space="preserve">Bromide </t>
  </si>
  <si>
    <t xml:space="preserve">Chlorine, total residual </t>
  </si>
  <si>
    <t xml:space="preserve">Orthophosphate </t>
  </si>
  <si>
    <t xml:space="preserve">Silica </t>
  </si>
  <si>
    <t xml:space="preserve">Sulfite </t>
  </si>
  <si>
    <t xml:space="preserve">SAS Group B – RADIONUCLIDES </t>
  </si>
  <si>
    <t xml:space="preserve">Gross Alpha Radiation </t>
  </si>
  <si>
    <t xml:space="preserve">Gross Beta Radiation </t>
  </si>
  <si>
    <t xml:space="preserve">Radium-226 </t>
  </si>
  <si>
    <t xml:space="preserve">Radium-228 </t>
  </si>
  <si>
    <t xml:space="preserve">Radon-222 </t>
  </si>
  <si>
    <t xml:space="preserve">Gamma Emitting Radionuclides </t>
  </si>
  <si>
    <t xml:space="preserve">Strontium-89  </t>
  </si>
  <si>
    <t xml:space="preserve">Tritium </t>
  </si>
  <si>
    <t xml:space="preserve">Uranium-234 </t>
  </si>
  <si>
    <t xml:space="preserve">SAS Group C – SUPPLEMENTAL VOLATILE ORGANIC COMPOUNDS (Appendices) </t>
  </si>
  <si>
    <t xml:space="preserve">One compound </t>
  </si>
  <si>
    <t xml:space="preserve">Supplemental VOCs –entire list </t>
  </si>
  <si>
    <t xml:space="preserve">SAS Group D– ORGANOPHOSPHORUS PESTICIDES and HERBICIDES (Appendices) </t>
  </si>
  <si>
    <t xml:space="preserve">SAS Group E– ORGANOPHOSPHORUS PESTICIDES and HERBICIDES (Other) </t>
  </si>
  <si>
    <t xml:space="preserve">SAS Group F– Additional ORGANOCHLORINE PESTICIDES </t>
  </si>
  <si>
    <t xml:space="preserve">Organochlorine compounds list </t>
  </si>
  <si>
    <t xml:space="preserve">SAS Group G– CHLORINATED HERBICIDES </t>
  </si>
  <si>
    <t xml:space="preserve">SAS Group H – SUPPLEMENTAL SEMIVOLATILE ORGANIC COMPOUNDS (Appendices) </t>
  </si>
  <si>
    <t xml:space="preserve">SAS Group I – THIOCARBATE PESTICIDES </t>
  </si>
  <si>
    <t xml:space="preserve">SAS Group J – PCB CONGENERS </t>
  </si>
  <si>
    <t xml:space="preserve">One compound  </t>
  </si>
  <si>
    <t xml:space="preserve">PCB Congeners List </t>
  </si>
  <si>
    <t xml:space="preserve">SAS Group K – POLYCHLORINATED DIBENZODIOXINS AND DIBENZOFURANS </t>
  </si>
  <si>
    <t>¾¾</t>
  </si>
  <si>
    <t xml:space="preserve">SAS Group L – N-METHYL CARBAMATE PESTICIDES and INDUSTRIAL COMPOUNDS </t>
  </si>
  <si>
    <t xml:space="preserve">SAS Group M – Full-Range IR Scan on Unknown </t>
  </si>
  <si>
    <t>SAS Group N – Additional Pesticides and Other</t>
  </si>
  <si>
    <t xml:space="preserve">SAS Group O – Synthetic Precipitation Leaching Procedure (SPLP) </t>
  </si>
  <si>
    <t xml:space="preserve">Cyanide </t>
  </si>
  <si>
    <t xml:space="preserve">Other Gen Chemistry </t>
  </si>
  <si>
    <t xml:space="preserve">VOCs </t>
  </si>
  <si>
    <t xml:space="preserve">SVOCs </t>
  </si>
  <si>
    <t xml:space="preserve">Pesticides </t>
  </si>
  <si>
    <t xml:space="preserve">Leaching Procedure </t>
  </si>
  <si>
    <t xml:space="preserve">SAS Group P – Neutral Leaching Method for Industrial Waste </t>
  </si>
  <si>
    <t xml:space="preserve">Coal Ash – Leach plus analyses </t>
  </si>
  <si>
    <t xml:space="preserve">Foundry Waste – Leach plus analyses </t>
  </si>
  <si>
    <t>SAS Group Q- USACE Modified Elutriate Test</t>
  </si>
  <si>
    <t>Elutriate Test on Dredged Sediment</t>
  </si>
  <si>
    <t>SAS- Non Aqueous</t>
  </si>
  <si>
    <t xml:space="preserve">Ignitability of Solids </t>
  </si>
  <si>
    <t xml:space="preserve">Spontaneously Combustible Mat’l </t>
  </si>
  <si>
    <t xml:space="preserve">Liquid Release Test </t>
  </si>
  <si>
    <r>
      <t xml:space="preserve">Oxidizing Solids </t>
    </r>
    <r>
      <rPr>
        <sz val="11"/>
        <color indexed="60"/>
        <rFont val="Times New Roman"/>
        <family val="1"/>
      </rPr>
      <t xml:space="preserve"> </t>
    </r>
    <r>
      <rPr>
        <b/>
        <sz val="11"/>
        <color indexed="60"/>
        <rFont val="Times New Roman"/>
        <family val="1"/>
      </rPr>
      <t>Value</t>
    </r>
  </si>
  <si>
    <r>
      <t xml:space="preserve">SAS Group B – RADIONUCLIDES          </t>
    </r>
    <r>
      <rPr>
        <b/>
        <sz val="11"/>
        <color indexed="10"/>
        <rFont val="Times New Roman"/>
        <family val="1"/>
      </rPr>
      <t>ALL VALUES</t>
    </r>
  </si>
  <si>
    <t xml:space="preserve">Iodine-131 </t>
  </si>
  <si>
    <t xml:space="preserve">Strontium-89 </t>
  </si>
  <si>
    <t xml:space="preserve">Strontium-90 </t>
  </si>
  <si>
    <t xml:space="preserve">Uranium-238 </t>
  </si>
  <si>
    <t xml:space="preserve">SAS Group H–SUPPLEMENTAL SEMI-VOLATILE ORGANIC COMPOUNDS (Appendices) </t>
  </si>
  <si>
    <r>
      <t xml:space="preserve">SAS Group J – PCB CONGENERS     </t>
    </r>
    <r>
      <rPr>
        <b/>
        <sz val="11"/>
        <color indexed="10"/>
        <rFont val="Times New Roman"/>
        <family val="1"/>
      </rPr>
      <t>ALL VALUES</t>
    </r>
  </si>
  <si>
    <t xml:space="preserve">SAS Group M – IR SCAN – UNKNOWN ORGANIC MATERIAL (Semivolatile or Nonvolatile) </t>
  </si>
  <si>
    <t xml:space="preserve">IR Scan of Unknown </t>
  </si>
  <si>
    <t xml:space="preserve">SAS Group N – Additional Pesticides and Nonvolatile Compounds </t>
  </si>
  <si>
    <t xml:space="preserve">Other General Chemistry </t>
  </si>
  <si>
    <t>SAS Group Q-USACE Modified Elutriate Test</t>
  </si>
  <si>
    <t>SAS- EPA Drinking Water Protocol</t>
  </si>
  <si>
    <t>Drinking Water SAS Group A: Additional VOLATILE Compounds (not on 524.2 list)</t>
  </si>
  <si>
    <t xml:space="preserve">Three Compounds </t>
  </si>
  <si>
    <t xml:space="preserve">Drinking Water SAS Group B:  Method 525.2 Organochlorine Pesticides List  </t>
  </si>
  <si>
    <t>One Compound</t>
  </si>
  <si>
    <t>Entire List</t>
  </si>
  <si>
    <r>
      <t xml:space="preserve">Drinking Water SAS Group C:  Method 525.2 Nitrogen/Phosphorus Pesticides List  </t>
    </r>
    <r>
      <rPr>
        <b/>
        <sz val="11"/>
        <color indexed="60"/>
        <rFont val="Times New Roman"/>
        <family val="1"/>
      </rPr>
      <t>Values</t>
    </r>
  </si>
  <si>
    <t>Drinking Water SAS Group D:   Method 525.2 PCB Congeners List</t>
  </si>
  <si>
    <t>Drinking Water SAS Group E:  SVOC EXTRACTABLES LIST</t>
  </si>
  <si>
    <t xml:space="preserve">Drinking Water SAS Group F:  Polynuclear Aromatic Hydrocarbons List </t>
  </si>
  <si>
    <t xml:space="preserve">Drinking Water SAS Group G:  Pesticides List </t>
  </si>
  <si>
    <t xml:space="preserve">Drinking Water SAS Group H: Chlorinated Acid Pesticides and Herbicides </t>
  </si>
  <si>
    <t xml:space="preserve">Drinking Water SAS Group I: N-Methylcarbamoyloxime and N-Methyl-Carbamate Pesticides </t>
  </si>
  <si>
    <t xml:space="preserve">ANALYTE    </t>
  </si>
  <si>
    <t xml:space="preserve">Drinking Water SAS Group J: Additional Pesticides and Herbicides, Miscellaneous </t>
  </si>
  <si>
    <t>Drinking Water SAS Group K: PFAS</t>
  </si>
  <si>
    <t>PFAS by Method 533</t>
  </si>
  <si>
    <t>PFAS by Method 537.1</t>
  </si>
  <si>
    <t xml:space="preserve"> Summa TO-15 analysis </t>
  </si>
  <si>
    <t xml:space="preserve"> Summa TO-15 SIM analysis </t>
  </si>
  <si>
    <t>RATE SCHEDULE</t>
  </si>
  <si>
    <t>Classification</t>
  </si>
  <si>
    <t>Rate/Hourly</t>
  </si>
  <si>
    <t>President</t>
  </si>
  <si>
    <t>Vice President</t>
  </si>
  <si>
    <t xml:space="preserve">Lab Director </t>
  </si>
  <si>
    <t>Senior Programmer</t>
  </si>
  <si>
    <t>QA Officer</t>
  </si>
  <si>
    <t>QA Coordinator</t>
  </si>
  <si>
    <t>Senior Chemist</t>
  </si>
  <si>
    <t>Laboratory Group</t>
  </si>
  <si>
    <t>Leader/Supervisor</t>
  </si>
  <si>
    <t>Project Manager</t>
  </si>
  <si>
    <t>All Other Service Positions</t>
  </si>
  <si>
    <t>Additional Analytical Services</t>
  </si>
  <si>
    <t xml:space="preserve">TPH Washington Dept. of Ecology Methods </t>
  </si>
  <si>
    <r>
      <t xml:space="preserve">VPH - Fractions   </t>
    </r>
    <r>
      <rPr>
        <b/>
        <sz val="11"/>
        <color indexed="60"/>
        <rFont val="Times New Roman"/>
        <family val="1"/>
      </rPr>
      <t>Value</t>
    </r>
  </si>
  <si>
    <t xml:space="preserve">Fraction Organic Carbon </t>
  </si>
  <si>
    <r>
      <t>Soils</t>
    </r>
    <r>
      <rPr>
        <sz val="11"/>
        <color indexed="8"/>
        <rFont val="Times New Roman"/>
        <family val="1"/>
      </rPr>
      <t xml:space="preserve"> by Walkley -Black </t>
    </r>
  </si>
  <si>
    <t>Soil Drying and #10 Sieving</t>
  </si>
  <si>
    <t>Soils by ASTM D 2974 C</t>
  </si>
  <si>
    <r>
      <t xml:space="preserve">EPH - Fractions   </t>
    </r>
    <r>
      <rPr>
        <b/>
        <sz val="11"/>
        <color rgb="FF993300"/>
        <rFont val="Times New Roman"/>
        <family val="1"/>
      </rPr>
      <t>Value</t>
    </r>
  </si>
  <si>
    <t>TOTAL BID AMOUNT                                      (30 DAY)</t>
  </si>
  <si>
    <t>ATTACHMENT D: COST PROPOSAL</t>
  </si>
  <si>
    <t>INSTRUCTIONS</t>
  </si>
  <si>
    <t>RFP 21-67284: Laboratory Analytical Services for Environmental Samples</t>
  </si>
  <si>
    <r>
      <t xml:space="preserve">The Cost Proposal contains three (3) protocols; (1) SW-846 Aqueous and Non-Aqueous Protocol, (2) EPA Drinking Water Protocol, and (3) Indoor Air and Ambient Air Protocol.  Respondents have the option of bidding on one, two, or all three protocols.  In order for your proposal to be deemed responsive, pricing </t>
    </r>
    <r>
      <rPr>
        <u/>
        <sz val="11"/>
        <rFont val="Times New Roman"/>
        <family val="1"/>
      </rPr>
      <t>must</t>
    </r>
    <r>
      <rPr>
        <sz val="11"/>
        <rFont val="Times New Roman"/>
        <family val="1"/>
      </rPr>
      <t xml:space="preserve"> be submitted for all line items within the respective protocol(s); including 30-day, 14-day, 7-day, and 48 hours pricing.  Respondents are expected to price the protocols competitively.  </t>
    </r>
  </si>
  <si>
    <r>
      <t xml:space="preserve">Please populate the </t>
    </r>
    <r>
      <rPr>
        <b/>
        <sz val="11"/>
        <rFont val="Times New Roman"/>
        <family val="1"/>
      </rPr>
      <t>YELLOW SHADED CELLS</t>
    </r>
    <r>
      <rPr>
        <sz val="11"/>
        <rFont val="Times New Roman"/>
        <family val="1"/>
      </rPr>
      <t xml:space="preserve"> with the proposed cost for each item within the respective protocol(s).  Pricing must include all delivery, shipping, service, restocking, and administrative costs associated with the item. </t>
    </r>
  </si>
  <si>
    <r>
      <t xml:space="preserve">Please submit the Cost Proposal in the orginal format.  Any attempts to manipulate the format, attach caveats to pricing, or submit pricng that deviates from the current format will put your proposal at risk.  Please submit the Cost Proposal as an Excel document.  </t>
    </r>
    <r>
      <rPr>
        <b/>
        <sz val="11"/>
        <rFont val="Times New Roman"/>
        <family val="1"/>
      </rPr>
      <t xml:space="preserve">Please do not submit as a .PDF.  </t>
    </r>
  </si>
  <si>
    <t xml:space="preserve">USEPA Indoor Air and Ambient Air Protocol </t>
  </si>
  <si>
    <t xml:space="preserve">TO-17 Sorbent Sampler </t>
  </si>
  <si>
    <t xml:space="preserve">TO--17 SIM Sorbent Sampler </t>
  </si>
  <si>
    <r>
      <rPr>
        <b/>
        <sz val="11"/>
        <rFont val="Times New Roman"/>
        <family val="1"/>
      </rPr>
      <t>Please note:</t>
    </r>
    <r>
      <rPr>
        <sz val="11"/>
        <rFont val="Times New Roman"/>
        <family val="1"/>
      </rPr>
      <t xml:space="preserve"> A </t>
    </r>
    <r>
      <rPr>
        <u/>
        <sz val="11"/>
        <rFont val="Times New Roman"/>
        <family val="1"/>
      </rPr>
      <t>separate</t>
    </r>
    <r>
      <rPr>
        <sz val="11"/>
        <rFont val="Times New Roman"/>
        <family val="1"/>
      </rPr>
      <t xml:space="preserve"> Minority &amp; Women's Business Enterprise (MWBE) Subcontractor Commiment Form (Attachment A) and Indiana Veteran Owned Small Business (IVOSB) Subcontractor Comittment Form (Attachment A1) must be submitted for </t>
    </r>
    <r>
      <rPr>
        <u/>
        <sz val="11"/>
        <rFont val="Times New Roman"/>
        <family val="1"/>
      </rPr>
      <t>each protocol</t>
    </r>
    <r>
      <rPr>
        <sz val="11"/>
        <rFont val="Times New Roman"/>
        <family val="1"/>
      </rPr>
      <t xml:space="preserve"> the Respondent is bidding on.  Additionally, a complete Indiana Economic Impact (IEI) Form must be submitted for each protocol the Respondent is bidding on.  The IEI contains tabs for each protocol.   </t>
    </r>
  </si>
  <si>
    <t xml:space="preserve">OPTIONAL: Special Analytical Services (SAS) analyses for each protocol are listed on a separate worksheet (yellow tab).  Respondents are encouraged, but not required to submit pricing for SAS analyses.  Also, Additional Analytical Services are listed on a separate worksheet (purple tab).  Responsents are encouraged, but not required to submit pricing for Additional Analytical Services. </t>
  </si>
  <si>
    <t>DUE: September 1, 2021 by 3:00PM ET</t>
  </si>
  <si>
    <t>Pittsburgh</t>
  </si>
  <si>
    <t>Canton</t>
  </si>
  <si>
    <t>No Bid</t>
  </si>
  <si>
    <t>N/A</t>
  </si>
  <si>
    <t>Cedar Falls</t>
  </si>
  <si>
    <t>Xenco Stafford</t>
  </si>
  <si>
    <t>Savannah</t>
  </si>
  <si>
    <t>$   60.00-100.00</t>
  </si>
  <si>
    <t>$ 120.00-145.00</t>
  </si>
  <si>
    <t>St. Louis</t>
  </si>
  <si>
    <t>Knoxville</t>
  </si>
  <si>
    <t>By Quote</t>
  </si>
  <si>
    <t>Entire List (1)</t>
  </si>
  <si>
    <t>Organochlorine compounds list (1)</t>
  </si>
  <si>
    <t>Chlorinated Herbicides list (1)</t>
  </si>
  <si>
    <t>Entire Semivolatiles list (1)</t>
  </si>
  <si>
    <t>Thiocarbate Pesticides List (2)</t>
  </si>
  <si>
    <t>Supplemental VOCs –entire list (1) (4)</t>
  </si>
  <si>
    <t>One compound (4)</t>
  </si>
  <si>
    <t>Seattle</t>
  </si>
  <si>
    <t>Metals (in Leachate) (3)</t>
  </si>
  <si>
    <t>Total Chlorine in Oils (4)</t>
  </si>
  <si>
    <t xml:space="preserve">Metals (in Leachate) (3) </t>
  </si>
  <si>
    <t>Free Cyanide (2)</t>
  </si>
  <si>
    <t>Hexavalent Chromium (8)</t>
  </si>
  <si>
    <t>pH (3)</t>
  </si>
  <si>
    <t>Eh (3)</t>
  </si>
  <si>
    <t>Oxygen, Dissolved (3)</t>
  </si>
  <si>
    <t>E. coli (4)</t>
  </si>
  <si>
    <t>Fecal Coliform (4)</t>
  </si>
  <si>
    <t>Total Coliform (4)</t>
  </si>
  <si>
    <t>PAHs (5)</t>
  </si>
  <si>
    <t>Reactive Cyanide (6)</t>
  </si>
  <si>
    <t>Reactive Sulfide (6)</t>
  </si>
  <si>
    <t>TCLP – Metals only (7)</t>
  </si>
  <si>
    <t>TCLP – VOCs only (7)</t>
  </si>
  <si>
    <t>TCLP – SVOCs only (7)</t>
  </si>
  <si>
    <t>TCLP – Pesticides only (7)</t>
  </si>
  <si>
    <r>
      <t xml:space="preserve">TCLP – </t>
    </r>
    <r>
      <rPr>
        <b/>
        <sz val="11"/>
        <color indexed="8"/>
        <rFont val="Times New Roman"/>
        <family val="1"/>
      </rPr>
      <t>all analytes:  (7)</t>
    </r>
  </si>
  <si>
    <r>
      <t xml:space="preserve">TCLP – </t>
    </r>
    <r>
      <rPr>
        <b/>
        <sz val="11"/>
        <color indexed="8"/>
        <rFont val="Times New Roman"/>
        <family val="1"/>
      </rPr>
      <t>all analytes: (7)</t>
    </r>
  </si>
  <si>
    <t>SW-846 Aqueous-Non Aqueous</t>
  </si>
  <si>
    <t>Cost Assumptions, Conditions &amp; Constraints</t>
  </si>
  <si>
    <t xml:space="preserve">For metals, unit pricing will be $5/metal up to 13 elements.  For additional elements beyond 13 elements, Unit pricing is $2/metal. </t>
  </si>
  <si>
    <t>If there are &lt;3 elements requested, a $10 digestion fee applies.</t>
  </si>
  <si>
    <t>2.  Free Cyanide to be analyzed by OIA-1677.</t>
  </si>
  <si>
    <t xml:space="preserve">3.  pH, Dissolved Oxygen &amp; Oxidation-Reduction Potential analyses, along with Residual Chlorine screening are properly performed and </t>
  </si>
  <si>
    <t>treated in the field at the time of sample collection.  Laboratory analysis may result in a holding time exceedance qualifier.</t>
  </si>
  <si>
    <t>4.  Due to short hold times for micro testing, Eurofins TestAmerica recommends this testing be completed at a laboratory in close proximity to project site.</t>
  </si>
  <si>
    <t>5.  PAHs to be analyzed by 8270D instead ofo 8310.</t>
  </si>
  <si>
    <t>6.  The US EPA has removed the Reactivity methods for cyanide and sulfide from SW-846 Chapter Seven.  The analyses are no long</t>
  </si>
  <si>
    <t>approved by US EPA for use in complying with RCRA regulations.  Eurofins TestAmerica will provide total analysis as an alternative.</t>
  </si>
  <si>
    <t>7.  For individual methods, add Zero Headspace Extraction for VOCs @ $25 &amp; TCLP Extraction for non-volatile analytes @ $25.</t>
  </si>
  <si>
    <t>For the all TCLP analytes line item, pricing includes Zero Headspace Extraction &amp; TCLP Extraction @ $25 ea. + TCLP Herbicides @ $145.</t>
  </si>
  <si>
    <t>8.  7199 is required to meet RL of 0.3 ug/l.  If 7199 is required, unit price is $75/sample.</t>
  </si>
  <si>
    <t>N/A = method not applicable to matrix or TAT not available for method.</t>
  </si>
  <si>
    <t>SAS</t>
  </si>
  <si>
    <t>1.  TestAmerica can analyze a subset of these parameters…see limits table for capabilities.</t>
  </si>
  <si>
    <t>2.  TestAmerica is able to analyze a subset of this test suite by 8270D Ag Chem method.</t>
  </si>
  <si>
    <t xml:space="preserve">3.  For metals, unit pricing will be $5/metal up to 13 elements.  For additional elements beyond 13 elements, Unit pricing is $2/metal. </t>
  </si>
  <si>
    <t>4.  Total Chlorine in Oil to be analyzed by 5050/9251.</t>
  </si>
  <si>
    <t>5.  If 5035 soil prep required, Terra Core kits can be supplied at $10/sample.</t>
  </si>
  <si>
    <t>Eaton-SB</t>
  </si>
  <si>
    <t>Eurofins Air Toxics</t>
  </si>
  <si>
    <t>Air Protocol</t>
  </si>
  <si>
    <t>Since the RFP does not specify a reporting list, Eurofin Air Toxic's standard lists are included in the proposal.</t>
  </si>
  <si>
    <t>Pricing does not apply to requested constituents outside these lists.</t>
  </si>
  <si>
    <t>1.  Eurofins Eaton - South Bend has reviewed the limit requirements from the Technical Spec and highlighed RLs where they differ.</t>
  </si>
  <si>
    <t>2.  2,4-DNT &amp; 2,6-DNT are analyzed via a modified 525.2 as we are utilize different internal and surrogate standards than those listed in the EPA method.   </t>
  </si>
  <si>
    <t xml:space="preserve">6.  Cyanazine must be collected with different preservative and thus will be a separate sample (stand alone) under SAS Group C unless IDEM approves analysis with other analytes with full preservation.  Same goes for Atraton and prometon.  
Preservative: None for Cyanazine. 50 mg Sodium sulfite followed by 6 ml 1:1 HCl, EXCEPT no HCl for Atraton or Prometon.
</t>
  </si>
  <si>
    <t>7.  Merphos degrades in to tribufos, so SB does not analyze merphos but as tribufos.</t>
  </si>
  <si>
    <t xml:space="preserve">8.  SAS Group E will require 515.3 and 525.2 to meet RLs.   </t>
  </si>
  <si>
    <t>3.  Eurofins Eaton-SB will default to standard drinking water QC limits and requirements.</t>
  </si>
  <si>
    <t>9.  Eurofins Eaton-SB will default to standard drinking water QC limits and requirements.</t>
  </si>
  <si>
    <t>Eurofins TestAmerica will meet all the method quality control criteria as outlined in our Standard Operating Procedures.  SOPs are available for review.</t>
  </si>
  <si>
    <t>10.  Radium-223, Radium-224, Cesium-134 and Cesium-137 are included with the Gamma Emitting Radionuclides.</t>
  </si>
  <si>
    <t>Radium-223 (10)</t>
  </si>
  <si>
    <t>Radium-224 (10)</t>
  </si>
  <si>
    <t>Cesium-134 (10)</t>
  </si>
  <si>
    <t>Cesium-137 (10)</t>
  </si>
  <si>
    <t>Included is a variance table of the Att. J Technical Specifications vs. Eurofins Air Toxics SOP.</t>
  </si>
  <si>
    <t>9.  5035 TerraCore kits are $10/sample.</t>
  </si>
  <si>
    <t>Volatile Organics List (9)</t>
  </si>
  <si>
    <t>547 ($110), 548.1 ($110), 549.2 ($130)</t>
  </si>
  <si>
    <t>Eurofins Eaton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</si>
</sst>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32" x14ac:knownFonts="1">
    <font>
      <sz val="10"/>
      <name val="Arial"/>
    </font>
    <font>
      <sz val="10"/>
      <name val="Arial"/>
      <family val="2"/>
    </font>
    <font>
      <b/>
      <sz val="11"/>
      <name val="Times New Roman"/>
      <family val="1"/>
    </font>
    <font>
      <sz val="11"/>
      <name val="Times New Roman"/>
      <family val="1"/>
    </font>
    <font>
      <b/>
      <sz val="11"/>
      <color indexed="8"/>
      <name val="Times New Roman"/>
      <family val="1"/>
    </font>
    <font>
      <sz val="11"/>
      <color indexed="8"/>
      <name val="Times New Roman"/>
      <family val="1"/>
    </font>
    <font>
      <b/>
      <sz val="16"/>
      <name val="Times New Roman"/>
      <family val="1"/>
    </font>
    <font>
      <b/>
      <sz val="16"/>
      <name val="Arial"/>
      <family val="2"/>
    </font>
    <font>
      <sz val="12"/>
      <name val="Times New Roman"/>
      <family val="1"/>
    </font>
    <font>
      <sz val="11"/>
      <color indexed="8"/>
      <name val="Symbol"/>
      <family val="1"/>
      <charset val="2"/>
    </font>
    <font>
      <i/>
      <sz val="11"/>
      <color indexed="8"/>
      <name val="Times New Roman"/>
      <family val="1"/>
    </font>
    <font>
      <b/>
      <sz val="11"/>
      <color indexed="10"/>
      <name val="Times New Roman"/>
      <family val="1"/>
    </font>
    <font>
      <b/>
      <sz val="11"/>
      <color indexed="60"/>
      <name val="Times New Roman"/>
      <family val="1"/>
    </font>
    <font>
      <b/>
      <sz val="14"/>
      <name val="Times New Roman"/>
      <family val="1"/>
    </font>
    <font>
      <sz val="11"/>
      <color indexed="60"/>
      <name val="Times New Roman"/>
      <family val="1"/>
    </font>
    <font>
      <b/>
      <sz val="8"/>
      <name val="Arial"/>
      <family val="2"/>
    </font>
    <font>
      <b/>
      <sz val="12"/>
      <name val="Times New Roman"/>
      <family val="1"/>
    </font>
    <font>
      <b/>
      <sz val="11"/>
      <color theme="0"/>
      <name val="Calibri"/>
      <family val="2"/>
      <scheme val="minor"/>
    </font>
    <font>
      <b/>
      <sz val="11"/>
      <color rgb="FFFF0000"/>
      <name val="Times New Roman"/>
      <family val="1"/>
    </font>
    <font>
      <b/>
      <sz val="11"/>
      <color rgb="FFFF0000"/>
      <name val="Calibri"/>
      <family val="2"/>
      <scheme val="minor"/>
    </font>
    <font>
      <b/>
      <sz val="11"/>
      <name val="Arial"/>
      <family val="2"/>
    </font>
    <font>
      <b/>
      <sz val="12"/>
      <name val="Arial"/>
      <family val="2"/>
    </font>
    <font>
      <b/>
      <sz val="16"/>
      <name val="Arial"/>
      <family val="2"/>
    </font>
    <font>
      <b/>
      <sz val="16"/>
      <color rgb="FFFF0000"/>
      <name val="Arial"/>
      <family val="2"/>
    </font>
    <font>
      <b/>
      <sz val="14"/>
      <color rgb="FFFF0000"/>
      <name val="Arial"/>
      <family val="2"/>
    </font>
    <font>
      <b/>
      <sz val="16"/>
      <color rgb="FFFF0000"/>
      <name val="Times New Roman"/>
      <family val="1"/>
    </font>
    <font>
      <b/>
      <sz val="16"/>
      <color indexed="8"/>
      <name val="Times New Roman"/>
      <family val="1"/>
    </font>
    <font>
      <b/>
      <sz val="11"/>
      <color rgb="FF993300"/>
      <name val="Times New Roman"/>
      <family val="1"/>
    </font>
    <font>
      <sz val="11"/>
      <color rgb="FFFF0000"/>
      <name val="Times New Roman"/>
      <family val="1"/>
    </font>
    <font>
      <b/>
      <sz val="11"/>
      <color theme="1"/>
      <name val="Times New Roman"/>
      <family val="1"/>
    </font>
    <font>
      <u/>
      <sz val="11"/>
      <name val="Times New Roman"/>
      <family val="1"/>
    </font>
    <font>
      <b/>
      <sz val="10"/>
      <name val="Arial"/>
      <family val="2"/>
    </font>
  </fonts>
  <fills count="10">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A5A5A5"/>
      </patternFill>
    </fill>
    <fill>
      <patternFill patternType="solid">
        <fgColor theme="3" tint="0.79998168889431442"/>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bgColor indexed="64"/>
      </patternFill>
    </fill>
  </fills>
  <borders count="2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17" fillId="5" borderId="25" applyNumberFormat="0" applyAlignment="0" applyProtection="0"/>
  </cellStyleXfs>
  <cellXfs count="195">
    <xf numFmtId="0" fontId="0" fillId="0" borderId="0" xfId="0"/>
    <xf numFmtId="0" fontId="8" fillId="0" borderId="0" xfId="0" applyFont="1"/>
    <xf numFmtId="164" fontId="8" fillId="0" borderId="0" xfId="0" applyNumberFormat="1" applyFont="1"/>
    <xf numFmtId="0" fontId="6" fillId="0" borderId="0" xfId="0" applyFont="1" applyBorder="1" applyAlignment="1" applyProtection="1">
      <protection locked="0"/>
    </xf>
    <xf numFmtId="0" fontId="7" fillId="0" borderId="0" xfId="0" applyFont="1" applyAlignment="1" applyProtection="1">
      <protection locked="0"/>
    </xf>
    <xf numFmtId="0" fontId="3" fillId="0" borderId="0" xfId="0" applyFont="1" applyBorder="1" applyProtection="1">
      <protection locked="0"/>
    </xf>
    <xf numFmtId="0" fontId="23" fillId="0" borderId="0" xfId="0" applyFont="1" applyAlignment="1" applyProtection="1">
      <protection locked="0"/>
    </xf>
    <xf numFmtId="164" fontId="3" fillId="0" borderId="0" xfId="1" applyNumberFormat="1" applyFont="1" applyBorder="1" applyProtection="1">
      <protection locked="0"/>
    </xf>
    <xf numFmtId="0" fontId="2" fillId="0" borderId="0" xfId="0" applyFont="1" applyBorder="1" applyAlignment="1" applyProtection="1">
      <alignment horizontal="center"/>
      <protection locked="0"/>
    </xf>
    <xf numFmtId="0" fontId="3" fillId="0" borderId="0" xfId="0" applyFont="1" applyBorder="1" applyAlignment="1" applyProtection="1">
      <alignment vertical="top" wrapText="1"/>
      <protection locked="0"/>
    </xf>
    <xf numFmtId="0" fontId="4" fillId="0" borderId="5" xfId="0" applyFont="1" applyBorder="1" applyAlignment="1" applyProtection="1">
      <alignment horizontal="center" vertical="top" wrapText="1"/>
      <protection locked="0"/>
    </xf>
    <xf numFmtId="164" fontId="4" fillId="0" borderId="5" xfId="1" applyNumberFormat="1" applyFont="1" applyBorder="1" applyAlignment="1" applyProtection="1">
      <alignment horizontal="center" vertical="top" wrapText="1"/>
      <protection locked="0"/>
    </xf>
    <xf numFmtId="0" fontId="3" fillId="0" borderId="0" xfId="0" applyFont="1" applyBorder="1" applyAlignment="1" applyProtection="1">
      <alignment horizontal="center"/>
      <protection locked="0"/>
    </xf>
    <xf numFmtId="0" fontId="5" fillId="0" borderId="5" xfId="0" applyFont="1" applyBorder="1" applyAlignment="1" applyProtection="1">
      <alignment vertical="top" wrapText="1"/>
      <protection locked="0"/>
    </xf>
    <xf numFmtId="44" fontId="15" fillId="3" borderId="5" xfId="1" applyFont="1" applyFill="1" applyBorder="1" applyAlignment="1" applyProtection="1">
      <alignment horizontal="left"/>
      <protection locked="0"/>
    </xf>
    <xf numFmtId="0" fontId="4" fillId="0" borderId="5" xfId="0" applyFont="1" applyBorder="1" applyAlignment="1" applyProtection="1">
      <alignment vertical="top" wrapText="1"/>
      <protection locked="0"/>
    </xf>
    <xf numFmtId="164" fontId="4" fillId="0" borderId="12" xfId="1" applyNumberFormat="1" applyFont="1" applyBorder="1" applyAlignment="1" applyProtection="1">
      <alignment horizontal="center" vertical="top" wrapText="1"/>
      <protection locked="0"/>
    </xf>
    <xf numFmtId="0" fontId="5" fillId="0" borderId="3" xfId="0" applyFont="1" applyBorder="1" applyAlignment="1" applyProtection="1">
      <alignment vertical="top" wrapText="1"/>
      <protection locked="0"/>
    </xf>
    <xf numFmtId="164" fontId="4" fillId="0" borderId="6" xfId="1" applyNumberFormat="1" applyFont="1" applyBorder="1" applyAlignment="1" applyProtection="1">
      <alignment horizontal="center" vertical="top" wrapText="1"/>
      <protection locked="0"/>
    </xf>
    <xf numFmtId="0" fontId="5" fillId="0" borderId="3"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0" xfId="0" applyFont="1" applyFill="1" applyBorder="1" applyAlignment="1" applyProtection="1">
      <alignment vertical="top" wrapText="1"/>
      <protection locked="0"/>
    </xf>
    <xf numFmtId="164" fontId="5" fillId="0" borderId="0" xfId="1" applyNumberFormat="1" applyFont="1" applyFill="1" applyBorder="1" applyAlignment="1" applyProtection="1">
      <alignment wrapText="1"/>
      <protection locked="0"/>
    </xf>
    <xf numFmtId="164" fontId="3" fillId="0" borderId="0" xfId="1" applyNumberFormat="1" applyFont="1" applyFill="1" applyBorder="1" applyProtection="1">
      <protection locked="0"/>
    </xf>
    <xf numFmtId="0" fontId="4" fillId="0" borderId="0" xfId="0" applyFont="1" applyBorder="1" applyAlignment="1" applyProtection="1">
      <alignment vertical="top" wrapText="1"/>
      <protection locked="0"/>
    </xf>
    <xf numFmtId="164" fontId="5" fillId="0" borderId="0" xfId="1" applyNumberFormat="1" applyFont="1" applyBorder="1" applyAlignment="1" applyProtection="1">
      <alignment horizontal="right" wrapText="1"/>
      <protection locked="0"/>
    </xf>
    <xf numFmtId="0" fontId="10" fillId="0" borderId="5" xfId="0" applyFont="1" applyBorder="1" applyAlignment="1" applyProtection="1">
      <alignment vertical="top" wrapText="1"/>
      <protection locked="0"/>
    </xf>
    <xf numFmtId="0" fontId="3" fillId="0" borderId="0" xfId="0" applyFont="1" applyBorder="1" applyAlignment="1" applyProtection="1">
      <alignment horizontal="right" vertical="top" wrapText="1"/>
      <protection locked="0"/>
    </xf>
    <xf numFmtId="0" fontId="3" fillId="0" borderId="0" xfId="0" applyFont="1" applyBorder="1" applyAlignment="1" applyProtection="1">
      <alignment horizontal="center" vertical="top" wrapText="1"/>
      <protection locked="0"/>
    </xf>
    <xf numFmtId="0" fontId="5" fillId="0" borderId="5" xfId="0" applyFont="1" applyBorder="1" applyAlignment="1" applyProtection="1">
      <alignment horizontal="left" vertical="top" wrapText="1"/>
      <protection locked="0"/>
    </xf>
    <xf numFmtId="0" fontId="3" fillId="0" borderId="0" xfId="0" applyFont="1" applyBorder="1" applyAlignment="1" applyProtection="1">
      <protection locked="0"/>
    </xf>
    <xf numFmtId="164" fontId="3" fillId="0" borderId="0" xfId="1" applyNumberFormat="1" applyFont="1" applyBorder="1" applyAlignment="1" applyProtection="1">
      <protection locked="0"/>
    </xf>
    <xf numFmtId="0" fontId="5" fillId="0" borderId="3" xfId="0" applyFont="1" applyBorder="1" applyAlignment="1" applyProtection="1">
      <alignment horizontal="left" vertical="top" wrapText="1"/>
      <protection locked="0"/>
    </xf>
    <xf numFmtId="0" fontId="2" fillId="0" borderId="0" xfId="0" applyFont="1" applyBorder="1" applyAlignment="1" applyProtection="1">
      <alignment horizontal="left"/>
      <protection locked="0"/>
    </xf>
    <xf numFmtId="164" fontId="5" fillId="0" borderId="0" xfId="1" applyNumberFormat="1" applyFont="1" applyBorder="1" applyAlignment="1" applyProtection="1">
      <alignment wrapText="1"/>
      <protection locked="0"/>
    </xf>
    <xf numFmtId="0" fontId="5" fillId="0" borderId="0" xfId="0" applyFont="1" applyBorder="1" applyAlignment="1" applyProtection="1">
      <alignment vertical="top" wrapText="1"/>
      <protection locked="0"/>
    </xf>
    <xf numFmtId="164" fontId="3" fillId="0" borderId="0" xfId="1" applyNumberFormat="1" applyFont="1" applyBorder="1" applyAlignment="1" applyProtection="1">
      <alignment vertical="top" wrapText="1"/>
      <protection locked="0"/>
    </xf>
    <xf numFmtId="164" fontId="9" fillId="0" borderId="0" xfId="1" applyNumberFormat="1" applyFont="1" applyFill="1" applyBorder="1" applyAlignment="1" applyProtection="1">
      <alignment horizontal="center" wrapText="1"/>
      <protection locked="0"/>
    </xf>
    <xf numFmtId="0" fontId="10" fillId="0" borderId="3" xfId="0" applyFont="1" applyBorder="1" applyAlignment="1" applyProtection="1">
      <alignment vertical="top" wrapText="1"/>
      <protection locked="0"/>
    </xf>
    <xf numFmtId="0" fontId="5"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164" fontId="2" fillId="4" borderId="8" xfId="1" applyNumberFormat="1" applyFont="1" applyFill="1" applyBorder="1" applyAlignment="1" applyProtection="1">
      <alignment horizontal="center" vertical="center" wrapText="1"/>
      <protection locked="0"/>
    </xf>
    <xf numFmtId="44" fontId="15" fillId="0" borderId="5" xfId="1" applyFont="1" applyFill="1" applyBorder="1" applyAlignment="1" applyProtection="1">
      <alignment horizontal="left"/>
    </xf>
    <xf numFmtId="0" fontId="23" fillId="0" borderId="0" xfId="0" applyFont="1" applyProtection="1">
      <protection locked="0"/>
    </xf>
    <xf numFmtId="0" fontId="0" fillId="0" borderId="0" xfId="0" applyProtection="1">
      <protection locked="0"/>
    </xf>
    <xf numFmtId="0" fontId="3" fillId="0" borderId="0" xfId="0" applyFont="1" applyBorder="1" applyAlignment="1" applyProtection="1">
      <alignment horizontal="center" wrapText="1"/>
      <protection locked="0"/>
    </xf>
    <xf numFmtId="0" fontId="3" fillId="0" borderId="0" xfId="0" applyFont="1" applyBorder="1" applyAlignment="1" applyProtection="1">
      <alignment wrapText="1"/>
      <protection locked="0"/>
    </xf>
    <xf numFmtId="0" fontId="4" fillId="0" borderId="5" xfId="0" applyFont="1" applyBorder="1" applyAlignment="1" applyProtection="1">
      <alignment horizontal="center" vertical="center" wrapText="1"/>
      <protection locked="0"/>
    </xf>
    <xf numFmtId="164" fontId="4" fillId="0" borderId="5" xfId="1" applyNumberFormat="1" applyFont="1" applyBorder="1" applyAlignment="1" applyProtection="1">
      <alignment horizontal="center" vertical="center" wrapText="1"/>
      <protection locked="0"/>
    </xf>
    <xf numFmtId="0" fontId="5" fillId="0" borderId="5"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164" fontId="3" fillId="0" borderId="0" xfId="1" applyNumberFormat="1" applyFont="1" applyBorder="1" applyAlignment="1" applyProtection="1">
      <alignment horizontal="right" vertical="center" wrapText="1"/>
      <protection locked="0"/>
    </xf>
    <xf numFmtId="164" fontId="5" fillId="0" borderId="0" xfId="1" applyNumberFormat="1" applyFont="1" applyBorder="1" applyAlignment="1" applyProtection="1">
      <alignment vertical="center" wrapText="1"/>
      <protection locked="0"/>
    </xf>
    <xf numFmtId="164" fontId="5" fillId="0" borderId="0" xfId="1" applyNumberFormat="1" applyFont="1" applyBorder="1" applyAlignment="1" applyProtection="1">
      <alignment horizontal="right" vertical="center" wrapText="1"/>
      <protection locked="0"/>
    </xf>
    <xf numFmtId="164" fontId="2" fillId="0" borderId="5" xfId="1" applyNumberFormat="1" applyFont="1" applyBorder="1" applyAlignment="1" applyProtection="1">
      <alignment horizontal="center" vertical="center" wrapText="1"/>
      <protection locked="0"/>
    </xf>
    <xf numFmtId="0" fontId="3" fillId="0" borderId="0" xfId="0" applyFont="1" applyBorder="1" applyAlignment="1" applyProtection="1">
      <alignment vertical="center"/>
      <protection locked="0"/>
    </xf>
    <xf numFmtId="164" fontId="3" fillId="0" borderId="0" xfId="1" applyNumberFormat="1" applyFont="1" applyBorder="1" applyAlignment="1" applyProtection="1">
      <alignment vertical="center"/>
      <protection locked="0"/>
    </xf>
    <xf numFmtId="0" fontId="0" fillId="0" borderId="0" xfId="0" applyFill="1" applyBorder="1" applyAlignment="1" applyProtection="1">
      <alignment horizontal="center" vertical="center" wrapText="1"/>
      <protection locked="0"/>
    </xf>
    <xf numFmtId="44" fontId="0" fillId="0" borderId="0" xfId="0" applyNumberFormat="1" applyFill="1" applyBorder="1" applyAlignment="1" applyProtection="1">
      <alignment horizontal="center" vertical="center"/>
      <protection locked="0"/>
    </xf>
    <xf numFmtId="0" fontId="24" fillId="0" borderId="0" xfId="0" applyFont="1" applyProtection="1">
      <protection locked="0"/>
    </xf>
    <xf numFmtId="0" fontId="5" fillId="0" borderId="3" xfId="0" applyFont="1" applyBorder="1" applyAlignment="1" applyProtection="1">
      <alignment wrapText="1"/>
      <protection locked="0"/>
    </xf>
    <xf numFmtId="164" fontId="5" fillId="0" borderId="0" xfId="1" applyNumberFormat="1" applyFont="1" applyBorder="1" applyAlignment="1" applyProtection="1">
      <alignment vertical="top" wrapText="1"/>
      <protection locked="0"/>
    </xf>
    <xf numFmtId="164" fontId="9" fillId="2" borderId="3" xfId="1" applyNumberFormat="1" applyFont="1" applyFill="1" applyBorder="1" applyAlignment="1" applyProtection="1">
      <alignment horizontal="center" wrapText="1"/>
      <protection locked="0"/>
    </xf>
    <xf numFmtId="164" fontId="9" fillId="2" borderId="5" xfId="1" applyNumberFormat="1" applyFont="1" applyFill="1" applyBorder="1" applyAlignment="1" applyProtection="1">
      <alignment horizontal="center" wrapText="1"/>
      <protection locked="0"/>
    </xf>
    <xf numFmtId="0" fontId="5" fillId="0" borderId="5" xfId="0" applyFont="1" applyBorder="1" applyAlignment="1" applyProtection="1">
      <alignment wrapText="1"/>
      <protection locked="0"/>
    </xf>
    <xf numFmtId="0" fontId="3" fillId="0" borderId="0" xfId="0" applyFont="1" applyFill="1" applyBorder="1" applyAlignment="1" applyProtection="1">
      <protection locked="0"/>
    </xf>
    <xf numFmtId="44" fontId="15" fillId="0" borderId="0" xfId="1"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164" fontId="3" fillId="0" borderId="0" xfId="1" applyNumberFormat="1" applyFont="1" applyFill="1" applyBorder="1" applyAlignment="1" applyProtection="1">
      <protection locked="0"/>
    </xf>
    <xf numFmtId="164" fontId="5" fillId="2" borderId="11" xfId="1" applyNumberFormat="1" applyFont="1" applyFill="1" applyBorder="1" applyAlignment="1" applyProtection="1">
      <alignment wrapText="1"/>
      <protection locked="0"/>
    </xf>
    <xf numFmtId="164" fontId="5" fillId="2" borderId="11" xfId="1" applyNumberFormat="1" applyFont="1" applyFill="1" applyBorder="1" applyAlignment="1" applyProtection="1">
      <alignment horizontal="right" wrapText="1"/>
      <protection locked="0"/>
    </xf>
    <xf numFmtId="164" fontId="9" fillId="2" borderId="11" xfId="1" applyNumberFormat="1" applyFont="1" applyFill="1" applyBorder="1" applyAlignment="1" applyProtection="1">
      <alignment horizontal="center" wrapText="1"/>
      <protection locked="0"/>
    </xf>
    <xf numFmtId="0" fontId="5" fillId="0" borderId="5" xfId="0" applyFont="1" applyFill="1" applyBorder="1" applyAlignment="1" applyProtection="1">
      <alignment wrapText="1"/>
      <protection locked="0"/>
    </xf>
    <xf numFmtId="164" fontId="3" fillId="0" borderId="0" xfId="1" applyNumberFormat="1" applyFont="1" applyFill="1" applyBorder="1" applyAlignment="1" applyProtection="1">
      <alignment horizontal="center" vertical="top" wrapText="1"/>
      <protection locked="0"/>
    </xf>
    <xf numFmtId="164" fontId="3" fillId="0" borderId="0" xfId="1" applyNumberFormat="1" applyFont="1" applyFill="1" applyBorder="1" applyAlignment="1" applyProtection="1">
      <alignment horizontal="right" vertical="top" wrapText="1"/>
      <protection locked="0"/>
    </xf>
    <xf numFmtId="164" fontId="5" fillId="0" borderId="0" xfId="1" applyNumberFormat="1" applyFont="1" applyFill="1" applyBorder="1" applyAlignment="1" applyProtection="1">
      <alignment horizontal="right" wrapText="1"/>
      <protection locked="0"/>
    </xf>
    <xf numFmtId="0" fontId="3" fillId="0" borderId="5" xfId="0" applyFont="1" applyBorder="1" applyAlignment="1" applyProtection="1">
      <protection locked="0"/>
    </xf>
    <xf numFmtId="0" fontId="3" fillId="0" borderId="0" xfId="0" applyFont="1" applyAlignment="1" applyProtection="1">
      <alignmen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3" fillId="0" borderId="5" xfId="0" applyFont="1" applyBorder="1" applyAlignment="1" applyProtection="1">
      <alignment vertical="center" wrapText="1"/>
      <protection locked="0"/>
    </xf>
    <xf numFmtId="0" fontId="2" fillId="0" borderId="0" xfId="0" applyFont="1" applyAlignment="1" applyProtection="1">
      <alignment vertical="center" wrapText="1"/>
      <protection locked="0"/>
    </xf>
    <xf numFmtId="164" fontId="9" fillId="2" borderId="5" xfId="1" applyNumberFormat="1" applyFont="1" applyFill="1" applyBorder="1" applyAlignment="1" applyProtection="1">
      <alignment horizontal="center" wrapText="1"/>
    </xf>
    <xf numFmtId="0" fontId="4" fillId="0" borderId="5" xfId="0" applyFont="1" applyBorder="1" applyAlignment="1" applyProtection="1">
      <alignment vertical="center" wrapText="1"/>
      <protection locked="0"/>
    </xf>
    <xf numFmtId="44" fontId="15" fillId="0" borderId="5" xfId="1" applyFont="1" applyFill="1" applyBorder="1" applyAlignment="1" applyProtection="1">
      <alignment horizontal="left"/>
      <protection locked="0"/>
    </xf>
    <xf numFmtId="0" fontId="4" fillId="2" borderId="5" xfId="0" applyFont="1" applyFill="1" applyBorder="1" applyAlignment="1" applyProtection="1">
      <alignment vertical="top" wrapText="1"/>
      <protection locked="0"/>
    </xf>
    <xf numFmtId="0" fontId="2" fillId="2" borderId="15" xfId="0" applyFont="1" applyFill="1" applyBorder="1" applyAlignment="1">
      <alignment horizontal="center"/>
    </xf>
    <xf numFmtId="164" fontId="2" fillId="2" borderId="14" xfId="0" applyNumberFormat="1" applyFont="1" applyFill="1" applyBorder="1" applyAlignment="1">
      <alignment horizontal="center"/>
    </xf>
    <xf numFmtId="0" fontId="3" fillId="0" borderId="4" xfId="0" applyFont="1" applyBorder="1"/>
    <xf numFmtId="44" fontId="20" fillId="3" borderId="5" xfId="1" applyFont="1" applyFill="1" applyBorder="1" applyAlignment="1">
      <alignment horizontal="left"/>
    </xf>
    <xf numFmtId="0" fontId="3" fillId="0" borderId="1" xfId="0" applyFont="1" applyBorder="1"/>
    <xf numFmtId="0" fontId="3" fillId="0" borderId="0" xfId="0" applyFont="1"/>
    <xf numFmtId="0" fontId="29" fillId="0" borderId="0" xfId="0" applyFont="1"/>
    <xf numFmtId="0" fontId="29" fillId="0" borderId="0" xfId="0" applyFont="1" applyAlignment="1">
      <alignment horizontal="center"/>
    </xf>
    <xf numFmtId="0" fontId="18" fillId="0" borderId="0" xfId="0" applyFont="1" applyAlignment="1">
      <alignment horizontal="center"/>
    </xf>
    <xf numFmtId="0" fontId="29" fillId="4" borderId="5" xfId="0" applyFont="1" applyFill="1" applyBorder="1" applyAlignment="1">
      <alignment horizontal="center" vertical="center"/>
    </xf>
    <xf numFmtId="0" fontId="3" fillId="0" borderId="5" xfId="0" applyFont="1" applyBorder="1" applyAlignment="1">
      <alignment vertical="center" wrapText="1"/>
    </xf>
    <xf numFmtId="0" fontId="29" fillId="8" borderId="5" xfId="0" applyFont="1" applyFill="1" applyBorder="1" applyAlignment="1">
      <alignment horizontal="center" vertical="center"/>
    </xf>
    <xf numFmtId="0" fontId="3" fillId="0" borderId="5" xfId="0" applyFont="1" applyBorder="1" applyAlignment="1">
      <alignment wrapText="1"/>
    </xf>
    <xf numFmtId="0" fontId="3" fillId="9" borderId="5" xfId="0" applyFont="1" applyFill="1" applyBorder="1" applyAlignment="1">
      <alignment vertical="center" wrapText="1"/>
    </xf>
    <xf numFmtId="0" fontId="3" fillId="3" borderId="5" xfId="0" applyFont="1" applyFill="1" applyBorder="1" applyAlignment="1">
      <alignment vertical="center" wrapText="1"/>
    </xf>
    <xf numFmtId="0" fontId="1" fillId="0" borderId="0" xfId="0" applyFont="1"/>
    <xf numFmtId="0" fontId="31" fillId="0" borderId="0" xfId="0" applyFont="1"/>
    <xf numFmtId="0" fontId="1" fillId="0" borderId="0" xfId="0" applyFont="1" applyFill="1" applyBorder="1"/>
    <xf numFmtId="0" fontId="0" fillId="0" borderId="0" xfId="0" applyAlignment="1">
      <alignment wrapText="1"/>
    </xf>
    <xf numFmtId="0" fontId="31" fillId="0" borderId="0" xfId="0" applyFont="1" applyFill="1" applyBorder="1"/>
    <xf numFmtId="0" fontId="1" fillId="0" borderId="0" xfId="0" applyFont="1" applyAlignment="1">
      <alignment vertical="center"/>
    </xf>
    <xf numFmtId="0" fontId="4" fillId="2" borderId="18" xfId="0" applyFont="1" applyFill="1" applyBorder="1" applyAlignment="1" applyProtection="1">
      <alignment wrapText="1"/>
      <protection locked="0"/>
    </xf>
    <xf numFmtId="0" fontId="3" fillId="2" borderId="19" xfId="0" applyFont="1" applyFill="1" applyBorder="1" applyAlignment="1" applyProtection="1">
      <protection locked="0"/>
    </xf>
    <xf numFmtId="0" fontId="6" fillId="2" borderId="10" xfId="0" applyFont="1" applyFill="1" applyBorder="1" applyAlignment="1" applyProtection="1">
      <alignment horizontal="center"/>
      <protection locked="0"/>
    </xf>
    <xf numFmtId="0" fontId="22" fillId="2" borderId="11" xfId="0" applyFont="1" applyFill="1" applyBorder="1" applyAlignment="1" applyProtection="1">
      <alignment horizontal="center"/>
      <protection locked="0"/>
    </xf>
    <xf numFmtId="0" fontId="22" fillId="2" borderId="13" xfId="0" applyFont="1" applyFill="1" applyBorder="1" applyAlignment="1" applyProtection="1">
      <alignment horizontal="center"/>
      <protection locked="0"/>
    </xf>
    <xf numFmtId="0" fontId="6" fillId="2" borderId="22" xfId="0" applyFont="1" applyFill="1" applyBorder="1" applyAlignment="1" applyProtection="1">
      <alignment horizontal="center"/>
      <protection locked="0"/>
    </xf>
    <xf numFmtId="0" fontId="6" fillId="2" borderId="23" xfId="0" applyFont="1" applyFill="1" applyBorder="1" applyAlignment="1" applyProtection="1">
      <alignment horizontal="center"/>
      <protection locked="0"/>
    </xf>
    <xf numFmtId="0" fontId="6" fillId="2" borderId="7" xfId="0" applyFont="1" applyFill="1" applyBorder="1" applyAlignment="1" applyProtection="1">
      <alignment horizontal="center"/>
      <protection locked="0"/>
    </xf>
    <xf numFmtId="0" fontId="4" fillId="2" borderId="20" xfId="0" applyFont="1" applyFill="1" applyBorder="1" applyAlignment="1" applyProtection="1">
      <alignment vertical="top" wrapText="1"/>
      <protection locked="0"/>
    </xf>
    <xf numFmtId="0" fontId="3" fillId="2" borderId="20" xfId="0" applyFont="1" applyFill="1" applyBorder="1" applyAlignment="1" applyProtection="1">
      <protection locked="0"/>
    </xf>
    <xf numFmtId="0" fontId="3" fillId="2" borderId="18" xfId="0" applyFont="1" applyFill="1" applyBorder="1" applyAlignment="1" applyProtection="1">
      <protection locked="0"/>
    </xf>
    <xf numFmtId="0" fontId="4" fillId="2" borderId="18" xfId="0" applyFont="1" applyFill="1" applyBorder="1" applyAlignment="1" applyProtection="1">
      <alignment vertical="top" wrapText="1"/>
      <protection locked="0"/>
    </xf>
    <xf numFmtId="0" fontId="4" fillId="2" borderId="10" xfId="0" applyFont="1" applyFill="1" applyBorder="1" applyAlignment="1" applyProtection="1">
      <alignment wrapText="1"/>
      <protection locked="0"/>
    </xf>
    <xf numFmtId="0" fontId="3" fillId="2" borderId="11" xfId="0" applyFont="1" applyFill="1" applyBorder="1" applyAlignment="1" applyProtection="1">
      <protection locked="0"/>
    </xf>
    <xf numFmtId="0" fontId="4" fillId="2" borderId="18" xfId="0" applyFont="1" applyFill="1" applyBorder="1" applyAlignment="1" applyProtection="1">
      <alignment horizontal="left" wrapText="1"/>
      <protection locked="0"/>
    </xf>
    <xf numFmtId="0" fontId="3" fillId="2" borderId="19" xfId="0" applyFont="1" applyFill="1" applyBorder="1" applyAlignment="1" applyProtection="1">
      <alignment horizontal="left"/>
      <protection locked="0"/>
    </xf>
    <xf numFmtId="0" fontId="4" fillId="2" borderId="2" xfId="0" applyFont="1" applyFill="1" applyBorder="1" applyAlignment="1" applyProtection="1">
      <alignment wrapText="1"/>
      <protection locked="0"/>
    </xf>
    <xf numFmtId="0" fontId="3" fillId="2" borderId="2" xfId="0" applyFont="1" applyFill="1" applyBorder="1" applyAlignment="1" applyProtection="1">
      <protection locked="0"/>
    </xf>
    <xf numFmtId="0" fontId="6" fillId="2" borderId="10" xfId="0" applyFont="1" applyFill="1" applyBorder="1" applyAlignment="1" applyProtection="1">
      <alignment horizontal="center" vertical="center"/>
      <protection locked="0"/>
    </xf>
    <xf numFmtId="0" fontId="6" fillId="2" borderId="11"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4" fillId="2" borderId="12" xfId="0" applyFont="1" applyFill="1" applyBorder="1" applyAlignment="1" applyProtection="1">
      <alignment wrapText="1"/>
      <protection locked="0"/>
    </xf>
    <xf numFmtId="0" fontId="3" fillId="2" borderId="21" xfId="0" applyFont="1" applyFill="1" applyBorder="1" applyAlignment="1" applyProtection="1">
      <protection locked="0"/>
    </xf>
    <xf numFmtId="0" fontId="4" fillId="2" borderId="18" xfId="0" applyFont="1" applyFill="1" applyBorder="1" applyAlignment="1" applyProtection="1">
      <alignment horizontal="left" vertical="top" wrapText="1"/>
      <protection locked="0"/>
    </xf>
    <xf numFmtId="0" fontId="3" fillId="2" borderId="11" xfId="0" applyFont="1" applyFill="1" applyBorder="1" applyAlignment="1" applyProtection="1">
      <alignment wrapText="1"/>
      <protection locked="0"/>
    </xf>
    <xf numFmtId="0" fontId="4" fillId="2" borderId="10" xfId="0" applyFont="1" applyFill="1" applyBorder="1" applyAlignment="1" applyProtection="1">
      <alignment vertical="top" wrapText="1"/>
      <protection locked="0"/>
    </xf>
    <xf numFmtId="0" fontId="4" fillId="2" borderId="10" xfId="0" applyFont="1" applyFill="1" applyBorder="1" applyAlignment="1" applyProtection="1">
      <alignment horizontal="left" wrapText="1"/>
      <protection locked="0"/>
    </xf>
    <xf numFmtId="0" fontId="3" fillId="2" borderId="11" xfId="0" applyFont="1" applyFill="1" applyBorder="1" applyAlignment="1" applyProtection="1">
      <alignment horizontal="left" wrapText="1"/>
      <protection locked="0"/>
    </xf>
    <xf numFmtId="44" fontId="18" fillId="4" borderId="8" xfId="0" applyNumberFormat="1" applyFont="1" applyFill="1" applyBorder="1" applyAlignment="1" applyProtection="1">
      <alignment horizontal="center" vertical="center"/>
    </xf>
    <xf numFmtId="44" fontId="18" fillId="4" borderId="27" xfId="0" applyNumberFormat="1" applyFont="1" applyFill="1" applyBorder="1" applyAlignment="1" applyProtection="1">
      <alignment horizontal="center" vertical="center"/>
    </xf>
    <xf numFmtId="0" fontId="4" fillId="2" borderId="10" xfId="0" applyFont="1" applyFill="1" applyBorder="1" applyAlignment="1" applyProtection="1">
      <alignment horizontal="left" vertical="top" wrapText="1"/>
      <protection locked="0"/>
    </xf>
    <xf numFmtId="0" fontId="6" fillId="2" borderId="11" xfId="0" applyFont="1" applyFill="1" applyBorder="1" applyAlignment="1" applyProtection="1">
      <alignment horizontal="center"/>
      <protection locked="0"/>
    </xf>
    <xf numFmtId="0" fontId="6" fillId="2" borderId="13" xfId="0" applyFont="1" applyFill="1" applyBorder="1" applyAlignment="1" applyProtection="1">
      <alignment horizontal="center"/>
      <protection locked="0"/>
    </xf>
    <xf numFmtId="44" fontId="19" fillId="4" borderId="8" xfId="2" applyNumberFormat="1" applyFont="1" applyFill="1" applyBorder="1" applyAlignment="1" applyProtection="1">
      <alignment horizontal="center" vertical="center"/>
    </xf>
    <xf numFmtId="44" fontId="19" fillId="4" borderId="27" xfId="2" applyNumberFormat="1" applyFont="1" applyFill="1" applyBorder="1" applyAlignment="1" applyProtection="1">
      <alignment horizontal="center" vertical="center"/>
    </xf>
    <xf numFmtId="0" fontId="20" fillId="4" borderId="8" xfId="0" applyFont="1" applyFill="1" applyBorder="1" applyAlignment="1" applyProtection="1">
      <alignment horizontal="center" vertical="center" wrapText="1"/>
      <protection locked="0"/>
    </xf>
    <xf numFmtId="0" fontId="20" fillId="4" borderId="27" xfId="0" applyFont="1" applyFill="1" applyBorder="1" applyAlignment="1" applyProtection="1">
      <alignment horizontal="center" vertical="center" wrapText="1"/>
      <protection locked="0"/>
    </xf>
    <xf numFmtId="0" fontId="4" fillId="2" borderId="5" xfId="0" applyFont="1" applyFill="1" applyBorder="1" applyAlignment="1" applyProtection="1">
      <alignment vertical="center" wrapText="1"/>
      <protection locked="0"/>
    </xf>
    <xf numFmtId="0" fontId="4" fillId="2" borderId="5" xfId="0" applyFont="1" applyFill="1" applyBorder="1" applyAlignment="1" applyProtection="1">
      <alignment vertical="top" wrapText="1"/>
      <protection locked="0"/>
    </xf>
    <xf numFmtId="0" fontId="3" fillId="2" borderId="5" xfId="0" applyFont="1" applyFill="1" applyBorder="1" applyAlignment="1" applyProtection="1">
      <alignment wrapText="1"/>
      <protection locked="0"/>
    </xf>
    <xf numFmtId="0" fontId="3" fillId="2" borderId="5" xfId="0" applyFont="1" applyFill="1" applyBorder="1" applyAlignment="1" applyProtection="1">
      <alignment vertical="center" wrapText="1"/>
      <protection locked="0"/>
    </xf>
    <xf numFmtId="0" fontId="26" fillId="2" borderId="5" xfId="0" applyFont="1" applyFill="1" applyBorder="1" applyAlignment="1" applyProtection="1">
      <alignment horizontal="center" vertical="center" wrapText="1"/>
      <protection locked="0"/>
    </xf>
    <xf numFmtId="0" fontId="2" fillId="4" borderId="8" xfId="0" applyFont="1" applyFill="1" applyBorder="1" applyAlignment="1">
      <alignment horizontal="center" vertical="center" wrapText="1"/>
    </xf>
    <xf numFmtId="0" fontId="3" fillId="4" borderId="9" xfId="0" applyFont="1" applyFill="1" applyBorder="1" applyAlignment="1">
      <alignment vertical="center" wrapText="1"/>
    </xf>
    <xf numFmtId="44" fontId="28" fillId="4" borderId="8" xfId="0" applyNumberFormat="1" applyFont="1" applyFill="1" applyBorder="1" applyAlignment="1">
      <alignment horizontal="center" vertical="center"/>
    </xf>
    <xf numFmtId="0" fontId="3" fillId="0" borderId="27" xfId="0" applyFont="1" applyBorder="1" applyAlignment="1"/>
    <xf numFmtId="0" fontId="8" fillId="0" borderId="0" xfId="0" applyFont="1" applyAlignment="1">
      <alignment horizontal="center"/>
    </xf>
    <xf numFmtId="0" fontId="0" fillId="0" borderId="0" xfId="0" applyAlignment="1">
      <alignment horizontal="center"/>
    </xf>
    <xf numFmtId="0" fontId="16" fillId="6" borderId="8" xfId="0" applyFont="1" applyFill="1" applyBorder="1" applyAlignment="1">
      <alignment horizontal="center" vertical="center"/>
    </xf>
    <xf numFmtId="0" fontId="16" fillId="6" borderId="27" xfId="0" applyFont="1" applyFill="1" applyBorder="1" applyAlignment="1">
      <alignment horizontal="center" vertical="center"/>
    </xf>
    <xf numFmtId="0" fontId="25" fillId="0" borderId="0" xfId="0" applyFont="1" applyAlignment="1">
      <alignment horizontal="center"/>
    </xf>
    <xf numFmtId="0" fontId="4" fillId="2" borderId="11" xfId="0" applyFont="1" applyFill="1" applyBorder="1" applyAlignment="1" applyProtection="1">
      <alignment vertical="top" wrapText="1"/>
      <protection locked="0"/>
    </xf>
    <xf numFmtId="0" fontId="2" fillId="2" borderId="10" xfId="0" applyFont="1" applyFill="1" applyBorder="1" applyAlignment="1" applyProtection="1">
      <protection locked="0"/>
    </xf>
    <xf numFmtId="0" fontId="2" fillId="2" borderId="11" xfId="0" applyFont="1" applyFill="1" applyBorder="1" applyAlignment="1" applyProtection="1">
      <protection locked="0"/>
    </xf>
    <xf numFmtId="0" fontId="3" fillId="2" borderId="13" xfId="0" applyFont="1" applyFill="1" applyBorder="1" applyAlignment="1" applyProtection="1">
      <protection locked="0"/>
    </xf>
    <xf numFmtId="0" fontId="21" fillId="7" borderId="8" xfId="0" applyFont="1" applyFill="1" applyBorder="1" applyAlignment="1" applyProtection="1">
      <alignment horizontal="center" vertical="center" wrapText="1"/>
      <protection locked="0"/>
    </xf>
    <xf numFmtId="0" fontId="21" fillId="7" borderId="9" xfId="0" applyFont="1" applyFill="1" applyBorder="1" applyAlignment="1" applyProtection="1">
      <alignment horizontal="center" vertical="center" wrapText="1"/>
      <protection locked="0"/>
    </xf>
    <xf numFmtId="0" fontId="21" fillId="7" borderId="27" xfId="0" applyFont="1" applyFill="1" applyBorder="1" applyAlignment="1" applyProtection="1">
      <alignment horizontal="center" vertical="center" wrapText="1"/>
      <protection locked="0"/>
    </xf>
    <xf numFmtId="0" fontId="21" fillId="7" borderId="8" xfId="0" applyFont="1" applyFill="1" applyBorder="1" applyAlignment="1" applyProtection="1">
      <alignment horizontal="center" vertical="center"/>
      <protection locked="0"/>
    </xf>
    <xf numFmtId="0" fontId="21" fillId="7" borderId="9" xfId="0" applyFont="1" applyFill="1" applyBorder="1" applyAlignment="1" applyProtection="1">
      <alignment horizontal="center" vertical="center"/>
      <protection locked="0"/>
    </xf>
    <xf numFmtId="0" fontId="21" fillId="7" borderId="27" xfId="0" applyFont="1" applyFill="1" applyBorder="1" applyAlignment="1" applyProtection="1">
      <alignment horizontal="center" vertical="center"/>
      <protection locked="0"/>
    </xf>
    <xf numFmtId="0" fontId="4" fillId="2" borderId="26" xfId="0" applyFont="1" applyFill="1" applyBorder="1" applyAlignment="1" applyProtection="1">
      <alignment vertical="top" wrapText="1"/>
      <protection locked="0"/>
    </xf>
    <xf numFmtId="0" fontId="3" fillId="2" borderId="0" xfId="0" applyFont="1" applyFill="1" applyBorder="1" applyAlignment="1" applyProtection="1">
      <protection locked="0"/>
    </xf>
    <xf numFmtId="0" fontId="2" fillId="2" borderId="5" xfId="0" applyFont="1" applyFill="1" applyBorder="1" applyAlignment="1" applyProtection="1">
      <alignment vertical="center" wrapText="1"/>
      <protection locked="0"/>
    </xf>
    <xf numFmtId="0" fontId="2" fillId="2" borderId="12" xfId="0" applyFont="1" applyFill="1" applyBorder="1" applyAlignment="1" applyProtection="1">
      <alignment vertical="center" wrapText="1"/>
      <protection locked="0"/>
    </xf>
    <xf numFmtId="0" fontId="2" fillId="2" borderId="21" xfId="0" applyFont="1" applyFill="1" applyBorder="1" applyAlignment="1" applyProtection="1">
      <alignment vertical="center" wrapText="1"/>
      <protection locked="0"/>
    </xf>
    <xf numFmtId="0" fontId="2" fillId="2" borderId="24" xfId="0" applyFont="1" applyFill="1" applyBorder="1" applyAlignment="1" applyProtection="1">
      <alignment vertical="center" wrapText="1"/>
      <protection locked="0"/>
    </xf>
    <xf numFmtId="0" fontId="4" fillId="2" borderId="3" xfId="0" applyFont="1" applyFill="1" applyBorder="1" applyAlignment="1" applyProtection="1">
      <alignment vertical="center" wrapText="1"/>
      <protection locked="0"/>
    </xf>
    <xf numFmtId="0" fontId="3" fillId="2" borderId="3" xfId="0" applyFont="1" applyFill="1" applyBorder="1" applyAlignment="1" applyProtection="1">
      <alignment vertical="center" wrapText="1"/>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22"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top"/>
      <protection locked="0"/>
    </xf>
    <xf numFmtId="0" fontId="6" fillId="2" borderId="11" xfId="0" applyFont="1" applyFill="1" applyBorder="1" applyAlignment="1" applyProtection="1">
      <alignment horizontal="center" vertical="top"/>
      <protection locked="0"/>
    </xf>
    <xf numFmtId="0" fontId="6" fillId="2" borderId="13" xfId="0" applyFont="1" applyFill="1" applyBorder="1" applyAlignment="1" applyProtection="1">
      <alignment horizontal="center" vertical="top"/>
      <protection locked="0"/>
    </xf>
    <xf numFmtId="0" fontId="6" fillId="2" borderId="22" xfId="0" applyFont="1" applyFill="1" applyBorder="1" applyAlignment="1" applyProtection="1">
      <alignment horizontal="center" vertical="top"/>
      <protection locked="0"/>
    </xf>
    <xf numFmtId="0" fontId="6" fillId="2" borderId="23" xfId="0" applyFont="1" applyFill="1" applyBorder="1" applyAlignment="1" applyProtection="1">
      <alignment horizontal="center" vertical="top"/>
      <protection locked="0"/>
    </xf>
    <xf numFmtId="0" fontId="6" fillId="2" borderId="7" xfId="0" applyFont="1" applyFill="1" applyBorder="1" applyAlignment="1" applyProtection="1">
      <alignment horizontal="center" vertical="top"/>
      <protection locked="0"/>
    </xf>
    <xf numFmtId="0" fontId="1" fillId="0" borderId="0" xfId="0" applyFont="1" applyAlignment="1">
      <alignment horizontal="left" vertical="top" wrapText="1"/>
    </xf>
  </cellXfs>
  <cellStyles count="3">
    <cellStyle name="Check Cell" xfId="2" builtinId="23"/>
    <cellStyle name="Currency" xfId="1" builtinId="4"/>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6"/>
  <sheetViews>
    <sheetView showGridLines="0" topLeftCell="A6" workbookViewId="0">
      <selection activeCell="B12" sqref="B12"/>
    </sheetView>
  </sheetViews>
  <sheetFormatPr defaultRowHeight="15" x14ac:dyDescent="0.25"/>
  <cols>
    <col min="1" max="1" width="9.140625" style="91"/>
    <col min="2" max="2" width="116.7109375" style="91" customWidth="1"/>
    <col min="3" max="4" width="9.140625" style="91"/>
    <col min="5" max="5" width="5.5703125" style="91" customWidth="1"/>
    <col min="6" max="6" width="18.28515625" style="91" customWidth="1"/>
    <col min="7" max="16384" width="9.140625" style="91"/>
  </cols>
  <sheetData>
    <row r="2" spans="2:2" x14ac:dyDescent="0.25">
      <c r="B2" s="93" t="s">
        <v>267</v>
      </c>
    </row>
    <row r="3" spans="2:2" x14ac:dyDescent="0.25">
      <c r="B3" s="94" t="s">
        <v>278</v>
      </c>
    </row>
    <row r="4" spans="2:2" x14ac:dyDescent="0.25">
      <c r="B4" s="92"/>
    </row>
    <row r="5" spans="2:2" x14ac:dyDescent="0.25">
      <c r="B5" s="95" t="s">
        <v>269</v>
      </c>
    </row>
    <row r="6" spans="2:2" x14ac:dyDescent="0.25">
      <c r="B6" s="92"/>
    </row>
    <row r="7" spans="2:2" ht="27.75" customHeight="1" x14ac:dyDescent="0.25">
      <c r="B7" s="97" t="s">
        <v>268</v>
      </c>
    </row>
    <row r="8" spans="2:2" ht="60" x14ac:dyDescent="0.25">
      <c r="B8" s="96" t="s">
        <v>270</v>
      </c>
    </row>
    <row r="9" spans="2:2" ht="5.25" customHeight="1" x14ac:dyDescent="0.25">
      <c r="B9" s="96"/>
    </row>
    <row r="10" spans="2:2" ht="30" x14ac:dyDescent="0.25">
      <c r="B10" s="100" t="s">
        <v>271</v>
      </c>
    </row>
    <row r="11" spans="2:2" ht="6" customHeight="1" x14ac:dyDescent="0.25">
      <c r="B11" s="99"/>
    </row>
    <row r="12" spans="2:2" ht="45" x14ac:dyDescent="0.25">
      <c r="B12" s="98" t="s">
        <v>277</v>
      </c>
    </row>
    <row r="13" spans="2:2" ht="5.25" customHeight="1" x14ac:dyDescent="0.25">
      <c r="B13" s="98"/>
    </row>
    <row r="14" spans="2:2" ht="44.25" x14ac:dyDescent="0.25">
      <c r="B14" s="96" t="s">
        <v>272</v>
      </c>
    </row>
    <row r="15" spans="2:2" ht="6" customHeight="1" x14ac:dyDescent="0.25">
      <c r="B15" s="96"/>
    </row>
    <row r="16" spans="2:2" ht="60" x14ac:dyDescent="0.25">
      <c r="B16" s="96" t="s">
        <v>276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P486"/>
  <sheetViews>
    <sheetView showGridLines="0" topLeftCell="A385" zoomScale="80" zoomScaleNormal="80" workbookViewId="0">
      <selection activeCell="G340" sqref="G340"/>
    </sheetView>
  </sheetViews>
  <sheetFormatPr defaultColWidth="9.140625" defaultRowHeight="15" x14ac:dyDescent="0.25"/>
  <cols>
    <col min="1" max="1" width="9.140625" style="5"/>
    <col min="2" max="2" width="34" style="5" bestFit="1" customWidth="1"/>
    <col min="3" max="6" width="13.28515625" style="7" customWidth="1"/>
    <col min="7" max="7" width="27.28515625" style="5" customWidth="1"/>
    <col min="8" max="16384" width="9.140625" style="5"/>
  </cols>
  <sheetData>
    <row r="1" spans="2:7" ht="15" customHeight="1" x14ac:dyDescent="0.3">
      <c r="B1" s="3"/>
      <c r="C1" s="4"/>
      <c r="D1" s="4"/>
      <c r="E1" s="4"/>
      <c r="F1" s="4"/>
    </row>
    <row r="2" spans="2:7" ht="33.75" customHeight="1" x14ac:dyDescent="0.3">
      <c r="B2" s="6"/>
      <c r="C2" s="4"/>
      <c r="D2" s="4"/>
      <c r="E2" s="4"/>
      <c r="F2" s="4"/>
    </row>
    <row r="3" spans="2:7" ht="15.75" thickBot="1" x14ac:dyDescent="0.3"/>
    <row r="4" spans="2:7" ht="20.25" x14ac:dyDescent="0.3">
      <c r="B4" s="109" t="s">
        <v>0</v>
      </c>
      <c r="C4" s="110"/>
      <c r="D4" s="110"/>
      <c r="E4" s="110"/>
      <c r="F4" s="111"/>
    </row>
    <row r="5" spans="2:7" ht="21" thickBot="1" x14ac:dyDescent="0.35">
      <c r="B5" s="112" t="s">
        <v>1</v>
      </c>
      <c r="C5" s="113"/>
      <c r="D5" s="113"/>
      <c r="E5" s="113"/>
      <c r="F5" s="114"/>
    </row>
    <row r="6" spans="2:7" x14ac:dyDescent="0.25">
      <c r="B6" s="8"/>
      <c r="C6" s="8"/>
      <c r="D6" s="8"/>
      <c r="E6" s="8"/>
      <c r="F6" s="8"/>
    </row>
    <row r="7" spans="2:7" x14ac:dyDescent="0.25">
      <c r="B7" s="85" t="s">
        <v>2</v>
      </c>
      <c r="C7" s="85"/>
      <c r="D7" s="85"/>
      <c r="E7" s="85"/>
      <c r="F7" s="85"/>
      <c r="G7" s="9"/>
    </row>
    <row r="8" spans="2:7" s="12" customFormat="1" x14ac:dyDescent="0.25">
      <c r="B8" s="10" t="s">
        <v>3</v>
      </c>
      <c r="C8" s="11" t="s">
        <v>4</v>
      </c>
      <c r="D8" s="11" t="s">
        <v>5</v>
      </c>
      <c r="E8" s="11" t="s">
        <v>6</v>
      </c>
      <c r="F8" s="11" t="s">
        <v>7</v>
      </c>
    </row>
    <row r="9" spans="2:7" x14ac:dyDescent="0.25">
      <c r="B9" s="13" t="s">
        <v>8</v>
      </c>
      <c r="C9" s="14">
        <v>5</v>
      </c>
      <c r="D9" s="14">
        <v>5</v>
      </c>
      <c r="E9" s="14">
        <f>D9*1.05</f>
        <v>5.25</v>
      </c>
      <c r="F9" s="14">
        <f>D9*1.75</f>
        <v>8.75</v>
      </c>
    </row>
    <row r="10" spans="2:7" x14ac:dyDescent="0.25">
      <c r="B10" s="13" t="s">
        <v>9</v>
      </c>
      <c r="C10" s="14">
        <v>5</v>
      </c>
      <c r="D10" s="14">
        <v>5</v>
      </c>
      <c r="E10" s="14">
        <f t="shared" ref="E10:E17" si="0">D10*1.05</f>
        <v>5.25</v>
      </c>
      <c r="F10" s="14">
        <f t="shared" ref="F10:F17" si="1">D10*1.75</f>
        <v>8.75</v>
      </c>
    </row>
    <row r="11" spans="2:7" x14ac:dyDescent="0.25">
      <c r="B11" s="13" t="s">
        <v>10</v>
      </c>
      <c r="C11" s="14">
        <v>5</v>
      </c>
      <c r="D11" s="14">
        <v>5</v>
      </c>
      <c r="E11" s="14">
        <f t="shared" si="0"/>
        <v>5.25</v>
      </c>
      <c r="F11" s="14">
        <f t="shared" si="1"/>
        <v>8.75</v>
      </c>
    </row>
    <row r="12" spans="2:7" x14ac:dyDescent="0.25">
      <c r="B12" s="13" t="s">
        <v>11</v>
      </c>
      <c r="C12" s="14">
        <v>5</v>
      </c>
      <c r="D12" s="14">
        <v>5</v>
      </c>
      <c r="E12" s="14">
        <f t="shared" si="0"/>
        <v>5.25</v>
      </c>
      <c r="F12" s="14">
        <f t="shared" si="1"/>
        <v>8.75</v>
      </c>
    </row>
    <row r="13" spans="2:7" x14ac:dyDescent="0.25">
      <c r="B13" s="13" t="s">
        <v>12</v>
      </c>
      <c r="C13" s="14">
        <v>5</v>
      </c>
      <c r="D13" s="14">
        <v>5</v>
      </c>
      <c r="E13" s="14">
        <f t="shared" si="0"/>
        <v>5.25</v>
      </c>
      <c r="F13" s="14">
        <f t="shared" si="1"/>
        <v>8.75</v>
      </c>
    </row>
    <row r="14" spans="2:7" x14ac:dyDescent="0.25">
      <c r="B14" s="13" t="s">
        <v>13</v>
      </c>
      <c r="C14" s="14">
        <v>15</v>
      </c>
      <c r="D14" s="14">
        <v>15</v>
      </c>
      <c r="E14" s="14">
        <f t="shared" si="0"/>
        <v>15.75</v>
      </c>
      <c r="F14" s="14">
        <f t="shared" si="1"/>
        <v>26.25</v>
      </c>
    </row>
    <row r="15" spans="2:7" x14ac:dyDescent="0.25">
      <c r="B15" s="13" t="s">
        <v>14</v>
      </c>
      <c r="C15" s="14">
        <v>5</v>
      </c>
      <c r="D15" s="14">
        <v>5</v>
      </c>
      <c r="E15" s="14">
        <f t="shared" si="0"/>
        <v>5.25</v>
      </c>
      <c r="F15" s="14">
        <f t="shared" si="1"/>
        <v>8.75</v>
      </c>
    </row>
    <row r="16" spans="2:7" x14ac:dyDescent="0.25">
      <c r="B16" s="13" t="s">
        <v>15</v>
      </c>
      <c r="C16" s="14">
        <v>5</v>
      </c>
      <c r="D16" s="14">
        <v>5</v>
      </c>
      <c r="E16" s="14">
        <f t="shared" si="0"/>
        <v>5.25</v>
      </c>
      <c r="F16" s="14">
        <f t="shared" si="1"/>
        <v>8.75</v>
      </c>
    </row>
    <row r="17" spans="2:6" x14ac:dyDescent="0.25">
      <c r="B17" s="13" t="s">
        <v>16</v>
      </c>
      <c r="C17" s="14">
        <v>10</v>
      </c>
      <c r="D17" s="14">
        <v>10</v>
      </c>
      <c r="E17" s="14">
        <f t="shared" si="0"/>
        <v>10.5</v>
      </c>
      <c r="F17" s="14">
        <f t="shared" si="1"/>
        <v>17.5</v>
      </c>
    </row>
    <row r="18" spans="2:6" x14ac:dyDescent="0.25">
      <c r="B18" s="15" t="s">
        <v>17</v>
      </c>
      <c r="C18" s="42">
        <f>SUM(C9:C17)</f>
        <v>60</v>
      </c>
      <c r="D18" s="42">
        <f>SUM(D9:D17)</f>
        <v>60</v>
      </c>
      <c r="E18" s="42">
        <f>SUM(E9:E17)</f>
        <v>63</v>
      </c>
      <c r="F18" s="42">
        <f>SUM(F9:F17)</f>
        <v>105</v>
      </c>
    </row>
    <row r="20" spans="2:6" x14ac:dyDescent="0.25">
      <c r="B20" s="115" t="s">
        <v>18</v>
      </c>
      <c r="C20" s="116"/>
      <c r="D20" s="116"/>
      <c r="E20" s="116"/>
      <c r="F20" s="117"/>
    </row>
    <row r="21" spans="2:6" s="12" customFormat="1" x14ac:dyDescent="0.25">
      <c r="B21" s="10" t="s">
        <v>3</v>
      </c>
      <c r="C21" s="11" t="s">
        <v>4</v>
      </c>
      <c r="D21" s="11" t="s">
        <v>5</v>
      </c>
      <c r="E21" s="11" t="s">
        <v>6</v>
      </c>
      <c r="F21" s="16" t="s">
        <v>7</v>
      </c>
    </row>
    <row r="22" spans="2:6" x14ac:dyDescent="0.25">
      <c r="B22" s="17" t="s">
        <v>19</v>
      </c>
      <c r="C22" s="14">
        <v>5</v>
      </c>
      <c r="D22" s="14">
        <v>5</v>
      </c>
      <c r="E22" s="14">
        <f t="shared" ref="E22:E30" si="2">D22*1.05</f>
        <v>5.25</v>
      </c>
      <c r="F22" s="14">
        <f t="shared" ref="F22:F29" si="3">D22*1.75</f>
        <v>8.75</v>
      </c>
    </row>
    <row r="23" spans="2:6" x14ac:dyDescent="0.25">
      <c r="B23" s="13" t="s">
        <v>20</v>
      </c>
      <c r="C23" s="14">
        <v>5</v>
      </c>
      <c r="D23" s="14">
        <v>5</v>
      </c>
      <c r="E23" s="14">
        <f t="shared" si="2"/>
        <v>5.25</v>
      </c>
      <c r="F23" s="14">
        <f t="shared" si="3"/>
        <v>8.75</v>
      </c>
    </row>
    <row r="24" spans="2:6" x14ac:dyDescent="0.25">
      <c r="B24" s="13" t="s">
        <v>21</v>
      </c>
      <c r="C24" s="14">
        <v>5</v>
      </c>
      <c r="D24" s="14">
        <v>5</v>
      </c>
      <c r="E24" s="14">
        <f t="shared" si="2"/>
        <v>5.25</v>
      </c>
      <c r="F24" s="14">
        <f t="shared" si="3"/>
        <v>8.75</v>
      </c>
    </row>
    <row r="25" spans="2:6" x14ac:dyDescent="0.25">
      <c r="B25" s="13" t="s">
        <v>22</v>
      </c>
      <c r="C25" s="14">
        <v>5</v>
      </c>
      <c r="D25" s="14">
        <v>5</v>
      </c>
      <c r="E25" s="14">
        <f t="shared" si="2"/>
        <v>5.25</v>
      </c>
      <c r="F25" s="14">
        <f t="shared" si="3"/>
        <v>8.75</v>
      </c>
    </row>
    <row r="26" spans="2:6" x14ac:dyDescent="0.25">
      <c r="B26" s="13" t="s">
        <v>23</v>
      </c>
      <c r="C26" s="14">
        <v>5</v>
      </c>
      <c r="D26" s="14">
        <v>5</v>
      </c>
      <c r="E26" s="14">
        <f t="shared" si="2"/>
        <v>5.25</v>
      </c>
      <c r="F26" s="14">
        <f t="shared" si="3"/>
        <v>8.75</v>
      </c>
    </row>
    <row r="27" spans="2:6" x14ac:dyDescent="0.25">
      <c r="B27" s="13" t="s">
        <v>24</v>
      </c>
      <c r="C27" s="14">
        <v>5</v>
      </c>
      <c r="D27" s="14">
        <v>5</v>
      </c>
      <c r="E27" s="14">
        <f t="shared" si="2"/>
        <v>5.25</v>
      </c>
      <c r="F27" s="14">
        <f t="shared" si="3"/>
        <v>8.75</v>
      </c>
    </row>
    <row r="28" spans="2:6" x14ac:dyDescent="0.25">
      <c r="B28" s="13" t="s">
        <v>25</v>
      </c>
      <c r="C28" s="14">
        <v>5</v>
      </c>
      <c r="D28" s="14">
        <v>5</v>
      </c>
      <c r="E28" s="14">
        <f t="shared" si="2"/>
        <v>5.25</v>
      </c>
      <c r="F28" s="14">
        <f t="shared" si="3"/>
        <v>8.75</v>
      </c>
    </row>
    <row r="29" spans="2:6" x14ac:dyDescent="0.25">
      <c r="B29" s="13" t="s">
        <v>26</v>
      </c>
      <c r="C29" s="14">
        <v>5</v>
      </c>
      <c r="D29" s="14">
        <v>5</v>
      </c>
      <c r="E29" s="14">
        <f t="shared" si="2"/>
        <v>5.25</v>
      </c>
      <c r="F29" s="14">
        <f t="shared" si="3"/>
        <v>8.75</v>
      </c>
    </row>
    <row r="30" spans="2:6" x14ac:dyDescent="0.25">
      <c r="B30" s="13" t="s">
        <v>16</v>
      </c>
      <c r="C30" s="14">
        <v>10</v>
      </c>
      <c r="D30" s="14">
        <v>10</v>
      </c>
      <c r="E30" s="14">
        <f t="shared" si="2"/>
        <v>10.5</v>
      </c>
      <c r="F30" s="14">
        <f t="shared" ref="F30" si="4">D30*1.75</f>
        <v>17.5</v>
      </c>
    </row>
    <row r="31" spans="2:6" x14ac:dyDescent="0.25">
      <c r="B31" s="15" t="s">
        <v>17</v>
      </c>
      <c r="C31" s="42">
        <f>SUM(C22:C30)</f>
        <v>50</v>
      </c>
      <c r="D31" s="42">
        <f>SUM(D22:D30)</f>
        <v>50</v>
      </c>
      <c r="E31" s="42">
        <f>SUM(E22:E30)</f>
        <v>52.5</v>
      </c>
      <c r="F31" s="42">
        <f>SUM(F22:F30)</f>
        <v>87.5</v>
      </c>
    </row>
    <row r="33" spans="2:6" x14ac:dyDescent="0.25">
      <c r="B33" s="118" t="s">
        <v>27</v>
      </c>
      <c r="C33" s="108"/>
      <c r="D33" s="108"/>
      <c r="E33" s="108"/>
      <c r="F33" s="108"/>
    </row>
    <row r="34" spans="2:6" s="12" customFormat="1" x14ac:dyDescent="0.25">
      <c r="B34" s="10" t="s">
        <v>3</v>
      </c>
      <c r="C34" s="11" t="s">
        <v>4</v>
      </c>
      <c r="D34" s="11" t="s">
        <v>5</v>
      </c>
      <c r="E34" s="11" t="s">
        <v>6</v>
      </c>
      <c r="F34" s="18" t="s">
        <v>7</v>
      </c>
    </row>
    <row r="35" spans="2:6" x14ac:dyDescent="0.25">
      <c r="B35" s="19" t="s">
        <v>28</v>
      </c>
      <c r="C35" s="14">
        <v>5</v>
      </c>
      <c r="D35" s="14">
        <v>5</v>
      </c>
      <c r="E35" s="14">
        <f t="shared" ref="E35:E42" si="5">D35*1.05</f>
        <v>5.25</v>
      </c>
      <c r="F35" s="14">
        <f t="shared" ref="F35:F42" si="6">D35*1.75</f>
        <v>8.75</v>
      </c>
    </row>
    <row r="36" spans="2:6" x14ac:dyDescent="0.25">
      <c r="B36" s="20" t="s">
        <v>29</v>
      </c>
      <c r="C36" s="14">
        <v>5</v>
      </c>
      <c r="D36" s="14">
        <v>5</v>
      </c>
      <c r="E36" s="14">
        <f t="shared" si="5"/>
        <v>5.25</v>
      </c>
      <c r="F36" s="14">
        <f t="shared" si="6"/>
        <v>8.75</v>
      </c>
    </row>
    <row r="37" spans="2:6" x14ac:dyDescent="0.25">
      <c r="B37" s="20" t="s">
        <v>30</v>
      </c>
      <c r="C37" s="14">
        <v>5</v>
      </c>
      <c r="D37" s="14">
        <v>5</v>
      </c>
      <c r="E37" s="14">
        <f t="shared" si="5"/>
        <v>5.25</v>
      </c>
      <c r="F37" s="14">
        <f t="shared" si="6"/>
        <v>8.75</v>
      </c>
    </row>
    <row r="38" spans="2:6" x14ac:dyDescent="0.25">
      <c r="B38" s="20" t="s">
        <v>31</v>
      </c>
      <c r="C38" s="14">
        <v>5</v>
      </c>
      <c r="D38" s="14">
        <v>5</v>
      </c>
      <c r="E38" s="14">
        <f t="shared" si="5"/>
        <v>5.25</v>
      </c>
      <c r="F38" s="14">
        <f t="shared" si="6"/>
        <v>8.75</v>
      </c>
    </row>
    <row r="39" spans="2:6" x14ac:dyDescent="0.25">
      <c r="B39" s="20" t="s">
        <v>32</v>
      </c>
      <c r="C39" s="14">
        <v>5</v>
      </c>
      <c r="D39" s="14">
        <v>5</v>
      </c>
      <c r="E39" s="14">
        <f t="shared" si="5"/>
        <v>5.25</v>
      </c>
      <c r="F39" s="14">
        <f t="shared" si="6"/>
        <v>8.75</v>
      </c>
    </row>
    <row r="40" spans="2:6" x14ac:dyDescent="0.25">
      <c r="B40" s="20" t="s">
        <v>33</v>
      </c>
      <c r="C40" s="14">
        <v>5</v>
      </c>
      <c r="D40" s="14">
        <v>5</v>
      </c>
      <c r="E40" s="14">
        <f t="shared" si="5"/>
        <v>5.25</v>
      </c>
      <c r="F40" s="14">
        <f t="shared" si="6"/>
        <v>8.75</v>
      </c>
    </row>
    <row r="41" spans="2:6" x14ac:dyDescent="0.25">
      <c r="B41" s="20" t="s">
        <v>34</v>
      </c>
      <c r="C41" s="14">
        <v>5</v>
      </c>
      <c r="D41" s="14">
        <v>5</v>
      </c>
      <c r="E41" s="14">
        <f t="shared" si="5"/>
        <v>5.25</v>
      </c>
      <c r="F41" s="14">
        <f t="shared" si="6"/>
        <v>8.75</v>
      </c>
    </row>
    <row r="42" spans="2:6" x14ac:dyDescent="0.25">
      <c r="B42" s="20" t="s">
        <v>16</v>
      </c>
      <c r="C42" s="14">
        <v>10</v>
      </c>
      <c r="D42" s="14">
        <v>10</v>
      </c>
      <c r="E42" s="14">
        <f t="shared" si="5"/>
        <v>10.5</v>
      </c>
      <c r="F42" s="14">
        <f t="shared" si="6"/>
        <v>17.5</v>
      </c>
    </row>
    <row r="43" spans="2:6" x14ac:dyDescent="0.25">
      <c r="B43" s="15" t="s">
        <v>17</v>
      </c>
      <c r="C43" s="42">
        <f>SUM(C35:C42)</f>
        <v>45</v>
      </c>
      <c r="D43" s="42">
        <f>SUM(D35:D42)</f>
        <v>45</v>
      </c>
      <c r="E43" s="42">
        <f>SUM(E35:E42)</f>
        <v>47.25</v>
      </c>
      <c r="F43" s="42">
        <f>SUM(F35:F42)</f>
        <v>78.75</v>
      </c>
    </row>
    <row r="45" spans="2:6" x14ac:dyDescent="0.25">
      <c r="B45" s="118" t="s">
        <v>35</v>
      </c>
      <c r="C45" s="108"/>
      <c r="D45" s="108"/>
      <c r="E45" s="108"/>
      <c r="F45" s="108"/>
    </row>
    <row r="46" spans="2:6" s="12" customFormat="1" x14ac:dyDescent="0.25">
      <c r="B46" s="10" t="s">
        <v>3</v>
      </c>
      <c r="C46" s="11" t="s">
        <v>4</v>
      </c>
      <c r="D46" s="11" t="s">
        <v>5</v>
      </c>
      <c r="E46" s="11" t="s">
        <v>6</v>
      </c>
      <c r="F46" s="11" t="s">
        <v>7</v>
      </c>
    </row>
    <row r="47" spans="2:6" x14ac:dyDescent="0.25">
      <c r="B47" s="19" t="s">
        <v>303</v>
      </c>
      <c r="C47" s="14">
        <v>20</v>
      </c>
      <c r="D47" s="14">
        <v>20</v>
      </c>
      <c r="E47" s="14">
        <f t="shared" ref="E47" si="7">D47*1.05</f>
        <v>21</v>
      </c>
      <c r="F47" s="14">
        <f t="shared" ref="F47" si="8">D47*1.75</f>
        <v>35</v>
      </c>
    </row>
    <row r="48" spans="2:6" x14ac:dyDescent="0.25">
      <c r="B48" s="15" t="s">
        <v>17</v>
      </c>
      <c r="C48" s="42">
        <f>SUM(C47)</f>
        <v>20</v>
      </c>
      <c r="D48" s="42">
        <f>SUM(D47)</f>
        <v>20</v>
      </c>
      <c r="E48" s="42">
        <f>SUM(E47)</f>
        <v>21</v>
      </c>
      <c r="F48" s="42">
        <f>SUM(F47)</f>
        <v>35</v>
      </c>
    </row>
    <row r="49" spans="2:7" x14ac:dyDescent="0.25">
      <c r="B49" s="21"/>
      <c r="C49" s="22"/>
      <c r="D49" s="22"/>
      <c r="E49" s="22"/>
      <c r="F49" s="23"/>
    </row>
    <row r="50" spans="2:7" x14ac:dyDescent="0.25">
      <c r="B50" s="107" t="s">
        <v>37</v>
      </c>
      <c r="C50" s="108"/>
      <c r="D50" s="108"/>
      <c r="E50" s="108"/>
      <c r="F50" s="108"/>
    </row>
    <row r="51" spans="2:7" s="12" customFormat="1" x14ac:dyDescent="0.25">
      <c r="B51" s="10" t="s">
        <v>3</v>
      </c>
      <c r="C51" s="11" t="s">
        <v>4</v>
      </c>
      <c r="D51" s="11" t="s">
        <v>5</v>
      </c>
      <c r="E51" s="11" t="s">
        <v>6</v>
      </c>
      <c r="F51" s="11" t="s">
        <v>7</v>
      </c>
    </row>
    <row r="52" spans="2:7" x14ac:dyDescent="0.25">
      <c r="B52" s="17" t="s">
        <v>38</v>
      </c>
      <c r="C52" s="14">
        <v>5</v>
      </c>
      <c r="D52" s="14">
        <v>5</v>
      </c>
      <c r="E52" s="14">
        <f t="shared" ref="E52:E58" si="9">D52*1.05</f>
        <v>5.25</v>
      </c>
      <c r="F52" s="14">
        <f t="shared" ref="F52:F58" si="10">D52*1.75</f>
        <v>8.75</v>
      </c>
    </row>
    <row r="53" spans="2:7" x14ac:dyDescent="0.25">
      <c r="B53" s="13" t="s">
        <v>39</v>
      </c>
      <c r="C53" s="14">
        <v>5</v>
      </c>
      <c r="D53" s="14">
        <v>5</v>
      </c>
      <c r="E53" s="14">
        <f t="shared" si="9"/>
        <v>5.25</v>
      </c>
      <c r="F53" s="14">
        <f t="shared" si="10"/>
        <v>8.75</v>
      </c>
    </row>
    <row r="54" spans="2:7" x14ac:dyDescent="0.25">
      <c r="B54" s="13" t="s">
        <v>40</v>
      </c>
      <c r="C54" s="14">
        <v>5</v>
      </c>
      <c r="D54" s="14">
        <v>5</v>
      </c>
      <c r="E54" s="14">
        <f t="shared" si="9"/>
        <v>5.25</v>
      </c>
      <c r="F54" s="14">
        <f t="shared" si="10"/>
        <v>8.75</v>
      </c>
    </row>
    <row r="55" spans="2:7" x14ac:dyDescent="0.25">
      <c r="B55" s="13" t="s">
        <v>41</v>
      </c>
      <c r="C55" s="14">
        <v>5</v>
      </c>
      <c r="D55" s="14">
        <v>5</v>
      </c>
      <c r="E55" s="14">
        <f t="shared" si="9"/>
        <v>5.25</v>
      </c>
      <c r="F55" s="14">
        <f t="shared" si="10"/>
        <v>8.75</v>
      </c>
    </row>
    <row r="56" spans="2:7" x14ac:dyDescent="0.25">
      <c r="B56" s="13" t="s">
        <v>42</v>
      </c>
      <c r="C56" s="14">
        <v>5</v>
      </c>
      <c r="D56" s="14">
        <v>5</v>
      </c>
      <c r="E56" s="14">
        <f t="shared" si="9"/>
        <v>5.25</v>
      </c>
      <c r="F56" s="14">
        <f t="shared" si="10"/>
        <v>8.75</v>
      </c>
    </row>
    <row r="57" spans="2:7" x14ac:dyDescent="0.25">
      <c r="B57" s="13" t="s">
        <v>43</v>
      </c>
      <c r="C57" s="14">
        <v>5</v>
      </c>
      <c r="D57" s="14">
        <v>5</v>
      </c>
      <c r="E57" s="14">
        <f t="shared" si="9"/>
        <v>5.25</v>
      </c>
      <c r="F57" s="14">
        <f t="shared" si="10"/>
        <v>8.75</v>
      </c>
    </row>
    <row r="58" spans="2:7" x14ac:dyDescent="0.25">
      <c r="B58" s="13" t="s">
        <v>44</v>
      </c>
      <c r="C58" s="14">
        <v>10</v>
      </c>
      <c r="D58" s="14">
        <v>10</v>
      </c>
      <c r="E58" s="14">
        <f t="shared" si="9"/>
        <v>10.5</v>
      </c>
      <c r="F58" s="14">
        <f t="shared" si="10"/>
        <v>17.5</v>
      </c>
    </row>
    <row r="59" spans="2:7" x14ac:dyDescent="0.25">
      <c r="B59" s="15" t="s">
        <v>17</v>
      </c>
      <c r="C59" s="42">
        <f>SUM(C52:C58)</f>
        <v>40</v>
      </c>
      <c r="D59" s="42">
        <f>SUM(D52:D58)</f>
        <v>40</v>
      </c>
      <c r="E59" s="42">
        <f>SUM(E52:E58)</f>
        <v>42</v>
      </c>
      <c r="F59" s="42">
        <f>SUM(F52:F58)</f>
        <v>70</v>
      </c>
    </row>
    <row r="60" spans="2:7" x14ac:dyDescent="0.25">
      <c r="B60" s="24"/>
      <c r="C60" s="25"/>
      <c r="D60" s="25"/>
      <c r="E60" s="25"/>
      <c r="F60" s="25"/>
    </row>
    <row r="61" spans="2:7" x14ac:dyDescent="0.25">
      <c r="B61" s="107" t="s">
        <v>45</v>
      </c>
      <c r="C61" s="108"/>
      <c r="D61" s="108"/>
      <c r="E61" s="108"/>
      <c r="F61" s="108"/>
    </row>
    <row r="62" spans="2:7" s="12" customFormat="1" x14ac:dyDescent="0.25">
      <c r="B62" s="10" t="s">
        <v>3</v>
      </c>
      <c r="C62" s="11" t="s">
        <v>4</v>
      </c>
      <c r="D62" s="11" t="s">
        <v>5</v>
      </c>
      <c r="E62" s="11" t="s">
        <v>6</v>
      </c>
      <c r="F62" s="11" t="s">
        <v>7</v>
      </c>
    </row>
    <row r="63" spans="2:7" x14ac:dyDescent="0.25">
      <c r="B63" s="17" t="s">
        <v>46</v>
      </c>
      <c r="C63" s="14">
        <v>18</v>
      </c>
      <c r="D63" s="14">
        <v>18</v>
      </c>
      <c r="E63" s="14">
        <f t="shared" ref="E63:E66" si="11">D63*1.05</f>
        <v>18.900000000000002</v>
      </c>
      <c r="F63" s="14">
        <f t="shared" ref="F63:F64" si="12">D63*1.75</f>
        <v>31.5</v>
      </c>
    </row>
    <row r="64" spans="2:7" x14ac:dyDescent="0.25">
      <c r="B64" s="13" t="s">
        <v>302</v>
      </c>
      <c r="C64" s="14">
        <v>70</v>
      </c>
      <c r="D64" s="14">
        <v>70</v>
      </c>
      <c r="E64" s="14">
        <f t="shared" si="11"/>
        <v>73.5</v>
      </c>
      <c r="F64" s="14">
        <f t="shared" si="12"/>
        <v>122.5</v>
      </c>
      <c r="G64" s="5" t="s">
        <v>279</v>
      </c>
    </row>
    <row r="65" spans="2:6" x14ac:dyDescent="0.25">
      <c r="B65" s="13" t="s">
        <v>48</v>
      </c>
      <c r="C65" s="14">
        <v>24</v>
      </c>
      <c r="D65" s="14">
        <v>24</v>
      </c>
      <c r="E65" s="14">
        <f t="shared" si="11"/>
        <v>25.200000000000003</v>
      </c>
      <c r="F65" s="14">
        <f t="shared" ref="F65:F66" si="13">D65*1.75</f>
        <v>42</v>
      </c>
    </row>
    <row r="66" spans="2:6" x14ac:dyDescent="0.25">
      <c r="B66" s="13" t="s">
        <v>49</v>
      </c>
      <c r="C66" s="14">
        <v>15</v>
      </c>
      <c r="D66" s="14">
        <v>15</v>
      </c>
      <c r="E66" s="14">
        <f t="shared" si="11"/>
        <v>15.75</v>
      </c>
      <c r="F66" s="14">
        <f t="shared" si="13"/>
        <v>26.25</v>
      </c>
    </row>
    <row r="67" spans="2:6" x14ac:dyDescent="0.25">
      <c r="B67" s="15" t="s">
        <v>17</v>
      </c>
      <c r="C67" s="42">
        <f>SUM(C63:C66)</f>
        <v>127</v>
      </c>
      <c r="D67" s="42">
        <f>SUM(D63:D66)</f>
        <v>127</v>
      </c>
      <c r="E67" s="42">
        <f>SUM(E63:E66)</f>
        <v>133.35000000000002</v>
      </c>
      <c r="F67" s="42">
        <f>SUM(F63:F66)</f>
        <v>222.25</v>
      </c>
    </row>
    <row r="69" spans="2:6" ht="15.75" thickBot="1" x14ac:dyDescent="0.3">
      <c r="B69" s="123" t="s">
        <v>50</v>
      </c>
      <c r="C69" s="124"/>
      <c r="D69" s="124"/>
      <c r="E69" s="124"/>
      <c r="F69" s="124"/>
    </row>
    <row r="70" spans="2:6" s="12" customFormat="1" x14ac:dyDescent="0.25">
      <c r="B70" s="10" t="s">
        <v>3</v>
      </c>
      <c r="C70" s="11" t="s">
        <v>4</v>
      </c>
      <c r="D70" s="11" t="s">
        <v>5</v>
      </c>
      <c r="E70" s="11" t="s">
        <v>6</v>
      </c>
      <c r="F70" s="11" t="s">
        <v>7</v>
      </c>
    </row>
    <row r="71" spans="2:6" x14ac:dyDescent="0.25">
      <c r="B71" s="17" t="s">
        <v>51</v>
      </c>
      <c r="C71" s="14">
        <v>12</v>
      </c>
      <c r="D71" s="14">
        <v>12</v>
      </c>
      <c r="E71" s="14">
        <f t="shared" ref="E71:E78" si="14">D71*1.05</f>
        <v>12.600000000000001</v>
      </c>
      <c r="F71" s="14">
        <f t="shared" ref="F71:F78" si="15">D71*1.75</f>
        <v>21</v>
      </c>
    </row>
    <row r="72" spans="2:6" x14ac:dyDescent="0.25">
      <c r="B72" s="13" t="s">
        <v>52</v>
      </c>
      <c r="C72" s="14">
        <v>10</v>
      </c>
      <c r="D72" s="14">
        <v>10</v>
      </c>
      <c r="E72" s="14">
        <f t="shared" si="14"/>
        <v>10.5</v>
      </c>
      <c r="F72" s="14">
        <f t="shared" si="15"/>
        <v>17.5</v>
      </c>
    </row>
    <row r="73" spans="2:6" x14ac:dyDescent="0.25">
      <c r="B73" s="13" t="s">
        <v>53</v>
      </c>
      <c r="C73" s="14">
        <v>12</v>
      </c>
      <c r="D73" s="14">
        <v>12</v>
      </c>
      <c r="E73" s="14">
        <f t="shared" si="14"/>
        <v>12.600000000000001</v>
      </c>
      <c r="F73" s="14">
        <f t="shared" si="15"/>
        <v>21</v>
      </c>
    </row>
    <row r="74" spans="2:6" x14ac:dyDescent="0.25">
      <c r="B74" s="13" t="s">
        <v>304</v>
      </c>
      <c r="C74" s="14">
        <v>4</v>
      </c>
      <c r="D74" s="14">
        <v>4</v>
      </c>
      <c r="E74" s="14">
        <f t="shared" si="14"/>
        <v>4.2</v>
      </c>
      <c r="F74" s="14">
        <f t="shared" si="15"/>
        <v>7</v>
      </c>
    </row>
    <row r="75" spans="2:6" x14ac:dyDescent="0.25">
      <c r="B75" s="13" t="s">
        <v>54</v>
      </c>
      <c r="C75" s="14">
        <v>8</v>
      </c>
      <c r="D75" s="14">
        <v>8</v>
      </c>
      <c r="E75" s="14">
        <f t="shared" si="14"/>
        <v>8.4</v>
      </c>
      <c r="F75" s="14">
        <f t="shared" si="15"/>
        <v>14</v>
      </c>
    </row>
    <row r="76" spans="2:6" x14ac:dyDescent="0.25">
      <c r="B76" s="13" t="s">
        <v>55</v>
      </c>
      <c r="C76" s="14">
        <v>12</v>
      </c>
      <c r="D76" s="14">
        <v>12</v>
      </c>
      <c r="E76" s="14">
        <f t="shared" si="14"/>
        <v>12.600000000000001</v>
      </c>
      <c r="F76" s="14">
        <f t="shared" si="15"/>
        <v>21</v>
      </c>
    </row>
    <row r="77" spans="2:6" x14ac:dyDescent="0.25">
      <c r="B77" s="13" t="s">
        <v>56</v>
      </c>
      <c r="C77" s="14">
        <v>8</v>
      </c>
      <c r="D77" s="14">
        <v>8</v>
      </c>
      <c r="E77" s="14">
        <f t="shared" si="14"/>
        <v>8.4</v>
      </c>
      <c r="F77" s="14">
        <f t="shared" si="15"/>
        <v>14</v>
      </c>
    </row>
    <row r="78" spans="2:6" x14ac:dyDescent="0.25">
      <c r="B78" s="13" t="s">
        <v>57</v>
      </c>
      <c r="C78" s="14">
        <v>8</v>
      </c>
      <c r="D78" s="14">
        <v>8</v>
      </c>
      <c r="E78" s="14">
        <f t="shared" si="14"/>
        <v>8.4</v>
      </c>
      <c r="F78" s="14">
        <f t="shared" si="15"/>
        <v>14</v>
      </c>
    </row>
    <row r="79" spans="2:6" x14ac:dyDescent="0.25">
      <c r="B79" s="15" t="s">
        <v>17</v>
      </c>
      <c r="C79" s="42">
        <f>SUM(C71:C78)</f>
        <v>74</v>
      </c>
      <c r="D79" s="42">
        <f>SUM(D71:D78)</f>
        <v>74</v>
      </c>
      <c r="E79" s="42">
        <f>SUM(E71:E78)</f>
        <v>77.700000000000017</v>
      </c>
      <c r="F79" s="42">
        <f>SUM(F71:F78)</f>
        <v>129.5</v>
      </c>
    </row>
    <row r="80" spans="2:6" x14ac:dyDescent="0.25">
      <c r="B80" s="24"/>
      <c r="C80" s="25"/>
      <c r="D80" s="25"/>
      <c r="E80" s="25"/>
      <c r="F80" s="25"/>
    </row>
    <row r="81" spans="2:6" x14ac:dyDescent="0.25">
      <c r="B81" s="118" t="s">
        <v>58</v>
      </c>
      <c r="C81" s="108"/>
      <c r="D81" s="108"/>
      <c r="E81" s="108"/>
      <c r="F81" s="108"/>
    </row>
    <row r="82" spans="2:6" s="12" customFormat="1" x14ac:dyDescent="0.25">
      <c r="B82" s="10" t="s">
        <v>3</v>
      </c>
      <c r="C82" s="11" t="s">
        <v>4</v>
      </c>
      <c r="D82" s="11" t="s">
        <v>5</v>
      </c>
      <c r="E82" s="11" t="s">
        <v>6</v>
      </c>
      <c r="F82" s="11" t="s">
        <v>7</v>
      </c>
    </row>
    <row r="83" spans="2:6" x14ac:dyDescent="0.25">
      <c r="B83" s="13" t="s">
        <v>59</v>
      </c>
      <c r="C83" s="14">
        <v>8</v>
      </c>
      <c r="D83" s="14">
        <v>8</v>
      </c>
      <c r="E83" s="14">
        <f t="shared" ref="E83:E91" si="16">D83*1.05</f>
        <v>8.4</v>
      </c>
      <c r="F83" s="14">
        <f t="shared" ref="F83:F91" si="17">D83*1.75</f>
        <v>14</v>
      </c>
    </row>
    <row r="84" spans="2:6" x14ac:dyDescent="0.25">
      <c r="B84" s="13" t="s">
        <v>60</v>
      </c>
      <c r="C84" s="14">
        <v>8</v>
      </c>
      <c r="D84" s="14">
        <v>8</v>
      </c>
      <c r="E84" s="14">
        <f t="shared" si="16"/>
        <v>8.4</v>
      </c>
      <c r="F84" s="14">
        <f t="shared" si="17"/>
        <v>14</v>
      </c>
    </row>
    <row r="85" spans="2:6" x14ac:dyDescent="0.25">
      <c r="B85" s="13" t="s">
        <v>61</v>
      </c>
      <c r="C85" s="14">
        <v>8</v>
      </c>
      <c r="D85" s="14">
        <v>8</v>
      </c>
      <c r="E85" s="14">
        <f t="shared" si="16"/>
        <v>8.4</v>
      </c>
      <c r="F85" s="14">
        <f t="shared" si="17"/>
        <v>14</v>
      </c>
    </row>
    <row r="86" spans="2:6" x14ac:dyDescent="0.25">
      <c r="B86" s="13" t="s">
        <v>305</v>
      </c>
      <c r="C86" s="14">
        <v>15</v>
      </c>
      <c r="D86" s="14">
        <v>15</v>
      </c>
      <c r="E86" s="14">
        <f t="shared" si="16"/>
        <v>15.75</v>
      </c>
      <c r="F86" s="14">
        <f t="shared" si="17"/>
        <v>26.25</v>
      </c>
    </row>
    <row r="87" spans="2:6" x14ac:dyDescent="0.25">
      <c r="B87" s="13" t="s">
        <v>62</v>
      </c>
      <c r="C87" s="14">
        <v>12</v>
      </c>
      <c r="D87" s="14">
        <v>12</v>
      </c>
      <c r="E87" s="14">
        <f t="shared" si="16"/>
        <v>12.600000000000001</v>
      </c>
      <c r="F87" s="14">
        <f t="shared" si="17"/>
        <v>21</v>
      </c>
    </row>
    <row r="88" spans="2:6" x14ac:dyDescent="0.25">
      <c r="B88" s="13" t="s">
        <v>63</v>
      </c>
      <c r="C88" s="14">
        <v>12</v>
      </c>
      <c r="D88" s="14">
        <v>12</v>
      </c>
      <c r="E88" s="14">
        <f t="shared" si="16"/>
        <v>12.600000000000001</v>
      </c>
      <c r="F88" s="14">
        <f t="shared" si="17"/>
        <v>21</v>
      </c>
    </row>
    <row r="89" spans="2:6" x14ac:dyDescent="0.25">
      <c r="B89" s="13" t="s">
        <v>306</v>
      </c>
      <c r="C89" s="14">
        <v>9</v>
      </c>
      <c r="D89" s="14">
        <v>9</v>
      </c>
      <c r="E89" s="14">
        <f t="shared" si="16"/>
        <v>9.4500000000000011</v>
      </c>
      <c r="F89" s="14">
        <f t="shared" si="17"/>
        <v>15.75</v>
      </c>
    </row>
    <row r="90" spans="2:6" x14ac:dyDescent="0.25">
      <c r="B90" s="13" t="s">
        <v>64</v>
      </c>
      <c r="C90" s="14">
        <v>12</v>
      </c>
      <c r="D90" s="14">
        <v>12</v>
      </c>
      <c r="E90" s="14">
        <f t="shared" si="16"/>
        <v>12.600000000000001</v>
      </c>
      <c r="F90" s="14">
        <f t="shared" si="17"/>
        <v>21</v>
      </c>
    </row>
    <row r="91" spans="2:6" x14ac:dyDescent="0.25">
      <c r="B91" s="13" t="s">
        <v>65</v>
      </c>
      <c r="C91" s="14">
        <v>8</v>
      </c>
      <c r="D91" s="14">
        <v>8</v>
      </c>
      <c r="E91" s="14">
        <f t="shared" si="16"/>
        <v>8.4</v>
      </c>
      <c r="F91" s="14">
        <f t="shared" si="17"/>
        <v>14</v>
      </c>
    </row>
    <row r="92" spans="2:6" x14ac:dyDescent="0.25">
      <c r="B92" s="15" t="s">
        <v>17</v>
      </c>
      <c r="C92" s="42">
        <f>SUM(C83:C91)</f>
        <v>92</v>
      </c>
      <c r="D92" s="42">
        <f>SUM(D83:D91)</f>
        <v>92</v>
      </c>
      <c r="E92" s="42">
        <f>SUM(E83:E91)</f>
        <v>96.600000000000023</v>
      </c>
      <c r="F92" s="42">
        <f>SUM(F83:F91)</f>
        <v>161</v>
      </c>
    </row>
    <row r="93" spans="2:6" x14ac:dyDescent="0.25">
      <c r="B93" s="24"/>
      <c r="C93" s="25"/>
      <c r="D93" s="25"/>
      <c r="E93" s="25"/>
      <c r="F93" s="25"/>
    </row>
    <row r="94" spans="2:6" x14ac:dyDescent="0.25">
      <c r="B94" s="107" t="s">
        <v>66</v>
      </c>
      <c r="C94" s="108"/>
      <c r="D94" s="108"/>
      <c r="E94" s="108"/>
      <c r="F94" s="108"/>
    </row>
    <row r="95" spans="2:6" s="12" customFormat="1" x14ac:dyDescent="0.25">
      <c r="B95" s="10" t="s">
        <v>3</v>
      </c>
      <c r="C95" s="11" t="s">
        <v>4</v>
      </c>
      <c r="D95" s="11" t="s">
        <v>5</v>
      </c>
      <c r="E95" s="11" t="s">
        <v>6</v>
      </c>
      <c r="F95" s="11" t="s">
        <v>7</v>
      </c>
    </row>
    <row r="96" spans="2:6" x14ac:dyDescent="0.25">
      <c r="B96" s="13" t="s">
        <v>67</v>
      </c>
      <c r="C96" s="14">
        <v>25</v>
      </c>
      <c r="D96" s="14">
        <v>25</v>
      </c>
      <c r="E96" s="14">
        <f t="shared" ref="E96:E103" si="18">D96*1.05</f>
        <v>26.25</v>
      </c>
      <c r="F96" s="14">
        <f t="shared" ref="F96:F103" si="19">D96*1.75</f>
        <v>43.75</v>
      </c>
    </row>
    <row r="97" spans="2:7" x14ac:dyDescent="0.25">
      <c r="B97" s="13" t="s">
        <v>68</v>
      </c>
      <c r="C97" s="14">
        <v>15</v>
      </c>
      <c r="D97" s="14">
        <v>15</v>
      </c>
      <c r="E97" s="14">
        <f t="shared" si="18"/>
        <v>15.75</v>
      </c>
      <c r="F97" s="14">
        <f t="shared" si="19"/>
        <v>26.25</v>
      </c>
    </row>
    <row r="98" spans="2:7" x14ac:dyDescent="0.25">
      <c r="B98" s="13" t="s">
        <v>69</v>
      </c>
      <c r="C98" s="14">
        <v>120</v>
      </c>
      <c r="D98" s="14">
        <v>120</v>
      </c>
      <c r="E98" s="14">
        <f t="shared" si="18"/>
        <v>126</v>
      </c>
      <c r="F98" s="14">
        <f t="shared" si="19"/>
        <v>210</v>
      </c>
      <c r="G98" s="5" t="s">
        <v>285</v>
      </c>
    </row>
    <row r="99" spans="2:7" x14ac:dyDescent="0.25">
      <c r="B99" s="13" t="s">
        <v>70</v>
      </c>
      <c r="C99" s="14">
        <v>18</v>
      </c>
      <c r="D99" s="14">
        <v>18</v>
      </c>
      <c r="E99" s="14">
        <f t="shared" si="18"/>
        <v>18.900000000000002</v>
      </c>
      <c r="F99" s="14">
        <f t="shared" si="19"/>
        <v>31.5</v>
      </c>
    </row>
    <row r="100" spans="2:7" x14ac:dyDescent="0.25">
      <c r="B100" s="13" t="s">
        <v>71</v>
      </c>
      <c r="C100" s="14">
        <v>64</v>
      </c>
      <c r="D100" s="14">
        <v>64</v>
      </c>
      <c r="E100" s="14">
        <f t="shared" si="18"/>
        <v>67.2</v>
      </c>
      <c r="F100" s="14">
        <f t="shared" si="19"/>
        <v>112</v>
      </c>
      <c r="G100" s="5" t="s">
        <v>280</v>
      </c>
    </row>
    <row r="101" spans="2:7" x14ac:dyDescent="0.25">
      <c r="B101" s="13" t="s">
        <v>72</v>
      </c>
      <c r="C101" s="14">
        <v>12</v>
      </c>
      <c r="D101" s="14">
        <v>12</v>
      </c>
      <c r="E101" s="14">
        <f t="shared" si="18"/>
        <v>12.600000000000001</v>
      </c>
      <c r="F101" s="14">
        <f t="shared" si="19"/>
        <v>21</v>
      </c>
    </row>
    <row r="102" spans="2:7" x14ac:dyDescent="0.25">
      <c r="B102" s="13" t="s">
        <v>73</v>
      </c>
      <c r="C102" s="14">
        <v>18</v>
      </c>
      <c r="D102" s="14">
        <v>18</v>
      </c>
      <c r="E102" s="14">
        <f t="shared" si="18"/>
        <v>18.900000000000002</v>
      </c>
      <c r="F102" s="14">
        <f t="shared" si="19"/>
        <v>31.5</v>
      </c>
    </row>
    <row r="103" spans="2:7" x14ac:dyDescent="0.25">
      <c r="B103" s="13" t="s">
        <v>74</v>
      </c>
      <c r="C103" s="14">
        <v>18</v>
      </c>
      <c r="D103" s="14">
        <v>18</v>
      </c>
      <c r="E103" s="14">
        <f t="shared" si="18"/>
        <v>18.900000000000002</v>
      </c>
      <c r="F103" s="14">
        <f t="shared" si="19"/>
        <v>31.5</v>
      </c>
    </row>
    <row r="104" spans="2:7" x14ac:dyDescent="0.25">
      <c r="B104" s="15" t="s">
        <v>17</v>
      </c>
      <c r="C104" s="42">
        <f>SUM(C96:C103)</f>
        <v>290</v>
      </c>
      <c r="D104" s="42">
        <f>SUM(D96:D103)</f>
        <v>290</v>
      </c>
      <c r="E104" s="42">
        <f>SUM(E96:E103)</f>
        <v>304.5</v>
      </c>
      <c r="F104" s="42">
        <f>SUM(F96:F103)</f>
        <v>507.5</v>
      </c>
    </row>
    <row r="105" spans="2:7" ht="15.75" thickBot="1" x14ac:dyDescent="0.3"/>
    <row r="106" spans="2:7" x14ac:dyDescent="0.25">
      <c r="B106" s="119" t="s">
        <v>75</v>
      </c>
      <c r="C106" s="120"/>
      <c r="D106" s="120"/>
      <c r="E106" s="120"/>
      <c r="F106" s="120"/>
    </row>
    <row r="107" spans="2:7" s="12" customFormat="1" x14ac:dyDescent="0.25">
      <c r="B107" s="10" t="s">
        <v>3</v>
      </c>
      <c r="C107" s="11" t="s">
        <v>4</v>
      </c>
      <c r="D107" s="11" t="s">
        <v>5</v>
      </c>
      <c r="E107" s="11" t="s">
        <v>6</v>
      </c>
      <c r="F107" s="11" t="s">
        <v>7</v>
      </c>
    </row>
    <row r="108" spans="2:7" x14ac:dyDescent="0.25">
      <c r="B108" s="26" t="s">
        <v>307</v>
      </c>
      <c r="C108" s="14" t="s">
        <v>281</v>
      </c>
      <c r="D108" s="14" t="s">
        <v>281</v>
      </c>
      <c r="E108" s="14" t="s">
        <v>281</v>
      </c>
      <c r="F108" s="14" t="s">
        <v>281</v>
      </c>
    </row>
    <row r="109" spans="2:7" x14ac:dyDescent="0.25">
      <c r="B109" s="13" t="s">
        <v>308</v>
      </c>
      <c r="C109" s="14" t="s">
        <v>281</v>
      </c>
      <c r="D109" s="14" t="s">
        <v>281</v>
      </c>
      <c r="E109" s="14" t="s">
        <v>281</v>
      </c>
      <c r="F109" s="14" t="s">
        <v>281</v>
      </c>
    </row>
    <row r="110" spans="2:7" x14ac:dyDescent="0.25">
      <c r="B110" s="13" t="s">
        <v>309</v>
      </c>
      <c r="C110" s="14" t="s">
        <v>281</v>
      </c>
      <c r="D110" s="14" t="s">
        <v>281</v>
      </c>
      <c r="E110" s="14" t="s">
        <v>281</v>
      </c>
      <c r="F110" s="14" t="s">
        <v>281</v>
      </c>
    </row>
    <row r="111" spans="2:7" x14ac:dyDescent="0.25">
      <c r="B111" s="13" t="s">
        <v>77</v>
      </c>
      <c r="C111" s="14">
        <v>12</v>
      </c>
      <c r="D111" s="14">
        <v>12</v>
      </c>
      <c r="E111" s="14">
        <f t="shared" ref="E111" si="20">D111*1.05</f>
        <v>12.600000000000001</v>
      </c>
      <c r="F111" s="14">
        <f t="shared" ref="F111" si="21">D111*1.75</f>
        <v>21</v>
      </c>
    </row>
    <row r="112" spans="2:7" x14ac:dyDescent="0.25">
      <c r="B112" s="15" t="s">
        <v>17</v>
      </c>
      <c r="C112" s="42">
        <f>SUM(C108:C111)</f>
        <v>12</v>
      </c>
      <c r="D112" s="42">
        <f>SUM(D108:D111)</f>
        <v>12</v>
      </c>
      <c r="E112" s="42">
        <f>SUM(E108:E111)</f>
        <v>12.600000000000001</v>
      </c>
      <c r="F112" s="42">
        <f>SUM(F108:F111)</f>
        <v>21</v>
      </c>
    </row>
    <row r="113" spans="2:14" x14ac:dyDescent="0.25">
      <c r="B113" s="24"/>
      <c r="C113" s="25"/>
      <c r="D113" s="25"/>
      <c r="E113" s="25"/>
      <c r="F113" s="25"/>
    </row>
    <row r="114" spans="2:14" x14ac:dyDescent="0.25">
      <c r="B114" s="107" t="s">
        <v>78</v>
      </c>
      <c r="C114" s="108"/>
      <c r="D114" s="108"/>
      <c r="E114" s="108"/>
      <c r="F114" s="108"/>
    </row>
    <row r="115" spans="2:14" s="12" customFormat="1" x14ac:dyDescent="0.25">
      <c r="B115" s="10" t="s">
        <v>3</v>
      </c>
      <c r="C115" s="11" t="s">
        <v>4</v>
      </c>
      <c r="D115" s="11" t="s">
        <v>5</v>
      </c>
      <c r="E115" s="11" t="s">
        <v>6</v>
      </c>
      <c r="F115" s="11" t="s">
        <v>7</v>
      </c>
    </row>
    <row r="116" spans="2:14" x14ac:dyDescent="0.25">
      <c r="B116" s="13" t="s">
        <v>77</v>
      </c>
      <c r="C116" s="14">
        <v>12</v>
      </c>
      <c r="D116" s="14">
        <v>12</v>
      </c>
      <c r="E116" s="14">
        <f t="shared" ref="E116:E121" si="22">D116*1.05</f>
        <v>12.600000000000001</v>
      </c>
      <c r="F116" s="14">
        <f t="shared" ref="F116" si="23">D116*1.75</f>
        <v>21</v>
      </c>
    </row>
    <row r="117" spans="2:14" x14ac:dyDescent="0.25">
      <c r="B117" s="13" t="s">
        <v>79</v>
      </c>
      <c r="C117" s="14">
        <v>12</v>
      </c>
      <c r="D117" s="14">
        <v>12</v>
      </c>
      <c r="E117" s="14">
        <f t="shared" si="22"/>
        <v>12.600000000000001</v>
      </c>
      <c r="F117" s="14">
        <f t="shared" ref="F117:F118" si="24">D117*1.75</f>
        <v>21</v>
      </c>
    </row>
    <row r="118" spans="2:14" x14ac:dyDescent="0.25">
      <c r="B118" s="13" t="s">
        <v>80</v>
      </c>
      <c r="C118" s="14">
        <v>12</v>
      </c>
      <c r="D118" s="14">
        <v>12</v>
      </c>
      <c r="E118" s="14">
        <f t="shared" si="22"/>
        <v>12.600000000000001</v>
      </c>
      <c r="F118" s="14">
        <f t="shared" si="24"/>
        <v>21</v>
      </c>
    </row>
    <row r="119" spans="2:14" x14ac:dyDescent="0.25">
      <c r="B119" s="13" t="s">
        <v>81</v>
      </c>
      <c r="C119" s="14">
        <v>20</v>
      </c>
      <c r="D119" s="14">
        <v>20</v>
      </c>
      <c r="E119" s="14">
        <f t="shared" si="22"/>
        <v>21</v>
      </c>
      <c r="F119" s="14">
        <f t="shared" ref="F119" si="25">D119*1.75</f>
        <v>35</v>
      </c>
    </row>
    <row r="120" spans="2:14" x14ac:dyDescent="0.25">
      <c r="B120" s="13" t="s">
        <v>82</v>
      </c>
      <c r="C120" s="14">
        <v>12</v>
      </c>
      <c r="D120" s="14">
        <v>12</v>
      </c>
      <c r="E120" s="14">
        <f t="shared" si="22"/>
        <v>12.600000000000001</v>
      </c>
      <c r="F120" s="14">
        <f t="shared" ref="F120" si="26">D120*1.75</f>
        <v>21</v>
      </c>
    </row>
    <row r="121" spans="2:14" x14ac:dyDescent="0.25">
      <c r="B121" s="13" t="s">
        <v>83</v>
      </c>
      <c r="C121" s="14">
        <v>8</v>
      </c>
      <c r="D121" s="14">
        <v>8</v>
      </c>
      <c r="E121" s="14">
        <f t="shared" si="22"/>
        <v>8.4</v>
      </c>
      <c r="F121" s="14">
        <f t="shared" ref="F121" si="27">D121*1.75</f>
        <v>14</v>
      </c>
    </row>
    <row r="122" spans="2:14" x14ac:dyDescent="0.25">
      <c r="B122" s="15" t="s">
        <v>17</v>
      </c>
      <c r="C122" s="42">
        <f>SUM(C116:C121)</f>
        <v>76</v>
      </c>
      <c r="D122" s="42">
        <f>SUM(D116:D121)</f>
        <v>76</v>
      </c>
      <c r="E122" s="42">
        <f>SUM(E116:E121)</f>
        <v>79.800000000000011</v>
      </c>
      <c r="F122" s="42">
        <f>SUM(F116:F121)</f>
        <v>133</v>
      </c>
    </row>
    <row r="124" spans="2:14" x14ac:dyDescent="0.25">
      <c r="B124" s="118" t="s">
        <v>84</v>
      </c>
      <c r="C124" s="108"/>
      <c r="D124" s="108"/>
      <c r="E124" s="108"/>
      <c r="F124" s="108"/>
    </row>
    <row r="125" spans="2:14" s="12" customFormat="1" x14ac:dyDescent="0.25">
      <c r="B125" s="10" t="s">
        <v>3</v>
      </c>
      <c r="C125" s="11" t="s">
        <v>4</v>
      </c>
      <c r="D125" s="11" t="s">
        <v>5</v>
      </c>
      <c r="E125" s="11" t="s">
        <v>6</v>
      </c>
      <c r="F125" s="11" t="s">
        <v>7</v>
      </c>
    </row>
    <row r="126" spans="2:14" x14ac:dyDescent="0.25">
      <c r="B126" s="13" t="s">
        <v>85</v>
      </c>
      <c r="C126" s="14" t="s">
        <v>282</v>
      </c>
      <c r="D126" s="14" t="s">
        <v>282</v>
      </c>
      <c r="E126" s="14" t="s">
        <v>282</v>
      </c>
      <c r="F126" s="14" t="s">
        <v>282</v>
      </c>
    </row>
    <row r="127" spans="2:14" x14ac:dyDescent="0.25">
      <c r="B127" s="13" t="s">
        <v>57</v>
      </c>
      <c r="C127" s="14">
        <v>8</v>
      </c>
      <c r="D127" s="14">
        <v>8</v>
      </c>
      <c r="E127" s="14">
        <f t="shared" ref="E127:E128" si="28">D127*1.05</f>
        <v>8.4</v>
      </c>
      <c r="F127" s="14">
        <f t="shared" ref="F127" si="29">D127*1.75</f>
        <v>14</v>
      </c>
    </row>
    <row r="128" spans="2:14" x14ac:dyDescent="0.25">
      <c r="B128" s="13" t="s">
        <v>86</v>
      </c>
      <c r="C128" s="14">
        <v>8</v>
      </c>
      <c r="D128" s="14">
        <v>8</v>
      </c>
      <c r="E128" s="14">
        <f t="shared" si="28"/>
        <v>8.4</v>
      </c>
      <c r="F128" s="14">
        <f t="shared" ref="F128" si="30">D128*1.75</f>
        <v>14</v>
      </c>
      <c r="G128" s="27"/>
      <c r="H128" s="27"/>
      <c r="I128" s="9"/>
      <c r="J128" s="9"/>
      <c r="K128" s="27"/>
      <c r="L128" s="27"/>
      <c r="M128" s="28"/>
      <c r="N128" s="28"/>
    </row>
    <row r="129" spans="2:14" x14ac:dyDescent="0.25">
      <c r="B129" s="13" t="s">
        <v>87</v>
      </c>
      <c r="C129" s="14" t="s">
        <v>282</v>
      </c>
      <c r="D129" s="14" t="s">
        <v>282</v>
      </c>
      <c r="E129" s="14" t="s">
        <v>282</v>
      </c>
      <c r="F129" s="14" t="s">
        <v>282</v>
      </c>
    </row>
    <row r="130" spans="2:14" x14ac:dyDescent="0.25">
      <c r="B130" s="15" t="s">
        <v>17</v>
      </c>
      <c r="C130" s="42">
        <f>SUM(C126:C129)</f>
        <v>16</v>
      </c>
      <c r="D130" s="42">
        <f>SUM(D126:D129)</f>
        <v>16</v>
      </c>
      <c r="E130" s="42">
        <f>SUM(E126:E129)</f>
        <v>16.8</v>
      </c>
      <c r="F130" s="42">
        <f>SUM(F126:F129)</f>
        <v>28</v>
      </c>
    </row>
    <row r="132" spans="2:14" x14ac:dyDescent="0.25">
      <c r="B132" s="121" t="s">
        <v>88</v>
      </c>
      <c r="C132" s="122"/>
      <c r="D132" s="122"/>
      <c r="E132" s="122"/>
      <c r="F132" s="122"/>
    </row>
    <row r="133" spans="2:14" s="12" customFormat="1" x14ac:dyDescent="0.25">
      <c r="B133" s="10" t="s">
        <v>3</v>
      </c>
      <c r="C133" s="11" t="s">
        <v>4</v>
      </c>
      <c r="D133" s="11" t="s">
        <v>5</v>
      </c>
      <c r="E133" s="11" t="s">
        <v>6</v>
      </c>
      <c r="F133" s="11" t="s">
        <v>7</v>
      </c>
    </row>
    <row r="134" spans="2:14" x14ac:dyDescent="0.25">
      <c r="B134" s="29" t="s">
        <v>89</v>
      </c>
      <c r="C134" s="14">
        <v>60</v>
      </c>
      <c r="D134" s="14">
        <v>60</v>
      </c>
      <c r="E134" s="14">
        <f t="shared" ref="E134" si="31">D134*1.05</f>
        <v>63</v>
      </c>
      <c r="F134" s="14">
        <f t="shared" ref="F134" si="32">D134*1.75</f>
        <v>105</v>
      </c>
    </row>
    <row r="135" spans="2:14" x14ac:dyDescent="0.25">
      <c r="B135" s="15" t="s">
        <v>17</v>
      </c>
      <c r="C135" s="42">
        <f>SUM(C134)</f>
        <v>60</v>
      </c>
      <c r="D135" s="42">
        <f>SUM(D134)</f>
        <v>60</v>
      </c>
      <c r="E135" s="42">
        <f>SUM(E134)</f>
        <v>63</v>
      </c>
      <c r="F135" s="42">
        <f>SUM(F134)</f>
        <v>105</v>
      </c>
    </row>
    <row r="136" spans="2:14" x14ac:dyDescent="0.25">
      <c r="B136" s="30"/>
      <c r="C136" s="31"/>
      <c r="D136" s="31"/>
      <c r="E136" s="31"/>
      <c r="F136" s="31"/>
    </row>
    <row r="137" spans="2:14" x14ac:dyDescent="0.25">
      <c r="B137" s="121" t="s">
        <v>90</v>
      </c>
      <c r="C137" s="122"/>
      <c r="D137" s="122"/>
      <c r="E137" s="122"/>
      <c r="F137" s="122"/>
    </row>
    <row r="138" spans="2:14" s="12" customFormat="1" x14ac:dyDescent="0.25">
      <c r="B138" s="10" t="s">
        <v>3</v>
      </c>
      <c r="C138" s="11" t="s">
        <v>4</v>
      </c>
      <c r="D138" s="11" t="s">
        <v>5</v>
      </c>
      <c r="E138" s="11" t="s">
        <v>6</v>
      </c>
      <c r="F138" s="11" t="s">
        <v>7</v>
      </c>
    </row>
    <row r="139" spans="2:14" x14ac:dyDescent="0.25">
      <c r="B139" s="29" t="s">
        <v>91</v>
      </c>
      <c r="C139" s="14">
        <v>30</v>
      </c>
      <c r="D139" s="14">
        <v>30</v>
      </c>
      <c r="E139" s="14">
        <f t="shared" ref="E139" si="33">D139*1.05</f>
        <v>31.5</v>
      </c>
      <c r="F139" s="14">
        <f t="shared" ref="F139" si="34">D139*1.75</f>
        <v>52.5</v>
      </c>
      <c r="G139" s="30"/>
      <c r="H139" s="30"/>
      <c r="I139" s="30"/>
      <c r="J139" s="30"/>
      <c r="K139" s="30"/>
    </row>
    <row r="140" spans="2:14" x14ac:dyDescent="0.25">
      <c r="B140" s="15" t="s">
        <v>17</v>
      </c>
      <c r="C140" s="42">
        <f>SUM(C139)</f>
        <v>30</v>
      </c>
      <c r="D140" s="42">
        <f>SUM(D139)</f>
        <v>30</v>
      </c>
      <c r="E140" s="42">
        <f>SUM(E139)</f>
        <v>31.5</v>
      </c>
      <c r="F140" s="42">
        <f>SUM(F139)</f>
        <v>52.5</v>
      </c>
    </row>
    <row r="141" spans="2:14" x14ac:dyDescent="0.25">
      <c r="B141" s="30"/>
      <c r="C141" s="31"/>
      <c r="D141" s="31"/>
      <c r="E141" s="31"/>
      <c r="F141" s="31"/>
      <c r="G141" s="30"/>
      <c r="H141" s="30"/>
      <c r="I141" s="30"/>
      <c r="J141" s="30"/>
      <c r="K141" s="30"/>
      <c r="L141" s="30"/>
      <c r="M141" s="30"/>
      <c r="N141" s="30"/>
    </row>
    <row r="142" spans="2:14" x14ac:dyDescent="0.25">
      <c r="B142" s="107" t="s">
        <v>92</v>
      </c>
      <c r="C142" s="108"/>
      <c r="D142" s="108"/>
      <c r="E142" s="108"/>
      <c r="F142" s="108"/>
      <c r="G142" s="28"/>
      <c r="H142" s="28"/>
      <c r="I142" s="9"/>
      <c r="J142" s="9"/>
      <c r="K142" s="9"/>
      <c r="L142" s="9"/>
      <c r="M142" s="9"/>
      <c r="N142" s="9"/>
    </row>
    <row r="143" spans="2:14" s="12" customFormat="1" x14ac:dyDescent="0.25">
      <c r="B143" s="10" t="s">
        <v>3</v>
      </c>
      <c r="C143" s="11" t="s">
        <v>4</v>
      </c>
      <c r="D143" s="11" t="s">
        <v>5</v>
      </c>
      <c r="E143" s="11" t="s">
        <v>6</v>
      </c>
      <c r="F143" s="11" t="s">
        <v>7</v>
      </c>
    </row>
    <row r="144" spans="2:14" x14ac:dyDescent="0.25">
      <c r="B144" s="13" t="s">
        <v>93</v>
      </c>
      <c r="C144" s="14">
        <v>107</v>
      </c>
      <c r="D144" s="14">
        <v>107</v>
      </c>
      <c r="E144" s="14">
        <f t="shared" ref="E144" si="35">D144*1.05</f>
        <v>112.35000000000001</v>
      </c>
      <c r="F144" s="14">
        <f t="shared" ref="F144" si="36">D144*1.75</f>
        <v>187.25</v>
      </c>
      <c r="G144" s="5" t="s">
        <v>283</v>
      </c>
    </row>
    <row r="145" spans="2:14" x14ac:dyDescent="0.25">
      <c r="B145" s="15" t="s">
        <v>17</v>
      </c>
      <c r="C145" s="42">
        <f>SUM(C144)</f>
        <v>107</v>
      </c>
      <c r="D145" s="42">
        <f>SUM(D144)</f>
        <v>107</v>
      </c>
      <c r="E145" s="42">
        <f>SUM(E144)</f>
        <v>112.35000000000001</v>
      </c>
      <c r="F145" s="42">
        <f>SUM(F144)</f>
        <v>187.25</v>
      </c>
    </row>
    <row r="146" spans="2:14" x14ac:dyDescent="0.25">
      <c r="B146" s="30"/>
      <c r="C146" s="31"/>
      <c r="D146" s="31"/>
      <c r="E146" s="31"/>
      <c r="F146" s="31"/>
      <c r="G146" s="30"/>
      <c r="H146" s="30"/>
      <c r="I146" s="30"/>
      <c r="J146" s="30"/>
      <c r="K146" s="30"/>
      <c r="L146" s="30"/>
      <c r="M146" s="30"/>
      <c r="N146" s="30"/>
    </row>
    <row r="147" spans="2:14" x14ac:dyDescent="0.25">
      <c r="B147" s="118" t="s">
        <v>94</v>
      </c>
      <c r="C147" s="108"/>
      <c r="D147" s="108"/>
      <c r="E147" s="108"/>
      <c r="F147" s="108"/>
    </row>
    <row r="148" spans="2:14" s="12" customFormat="1" x14ac:dyDescent="0.25">
      <c r="B148" s="10" t="s">
        <v>3</v>
      </c>
      <c r="C148" s="11" t="s">
        <v>4</v>
      </c>
      <c r="D148" s="11" t="s">
        <v>5</v>
      </c>
      <c r="E148" s="11" t="s">
        <v>6</v>
      </c>
      <c r="F148" s="11" t="s">
        <v>7</v>
      </c>
    </row>
    <row r="149" spans="2:14" x14ac:dyDescent="0.25">
      <c r="B149" s="17" t="s">
        <v>95</v>
      </c>
      <c r="C149" s="14">
        <v>125</v>
      </c>
      <c r="D149" s="14">
        <v>125</v>
      </c>
      <c r="E149" s="14">
        <f t="shared" ref="E149" si="37">D149*1.05</f>
        <v>131.25</v>
      </c>
      <c r="F149" s="14">
        <f t="shared" ref="F149" si="38">D149*1.75</f>
        <v>218.75</v>
      </c>
      <c r="G149" s="30"/>
    </row>
    <row r="150" spans="2:14" x14ac:dyDescent="0.25">
      <c r="B150" s="15" t="s">
        <v>17</v>
      </c>
      <c r="C150" s="42">
        <f>SUM(C149)</f>
        <v>125</v>
      </c>
      <c r="D150" s="42">
        <f>SUM(D149)</f>
        <v>125</v>
      </c>
      <c r="E150" s="42">
        <f>SUM(E149)</f>
        <v>131.25</v>
      </c>
      <c r="F150" s="42">
        <f>SUM(F149)</f>
        <v>218.75</v>
      </c>
    </row>
    <row r="151" spans="2:14" x14ac:dyDescent="0.25">
      <c r="B151" s="30"/>
      <c r="C151" s="31"/>
      <c r="D151" s="31"/>
      <c r="E151" s="31"/>
      <c r="F151" s="31"/>
      <c r="G151" s="30"/>
      <c r="H151" s="30"/>
      <c r="I151" s="30"/>
      <c r="J151" s="30"/>
      <c r="K151" s="30"/>
      <c r="L151" s="30"/>
      <c r="M151" s="30"/>
      <c r="N151" s="30"/>
    </row>
    <row r="152" spans="2:14" x14ac:dyDescent="0.25">
      <c r="B152" s="121" t="s">
        <v>96</v>
      </c>
      <c r="C152" s="122"/>
      <c r="D152" s="122"/>
      <c r="E152" s="122"/>
      <c r="F152" s="122"/>
      <c r="G152" s="30"/>
      <c r="H152" s="30"/>
      <c r="I152" s="30"/>
    </row>
    <row r="153" spans="2:14" s="12" customFormat="1" x14ac:dyDescent="0.25">
      <c r="B153" s="10" t="s">
        <v>3</v>
      </c>
      <c r="C153" s="11" t="s">
        <v>4</v>
      </c>
      <c r="D153" s="11" t="s">
        <v>5</v>
      </c>
      <c r="E153" s="11" t="s">
        <v>6</v>
      </c>
      <c r="F153" s="11" t="s">
        <v>7</v>
      </c>
    </row>
    <row r="154" spans="2:14" x14ac:dyDescent="0.25">
      <c r="B154" s="32" t="s">
        <v>97</v>
      </c>
      <c r="C154" s="14">
        <v>50</v>
      </c>
      <c r="D154" s="14">
        <v>50</v>
      </c>
      <c r="E154" s="14">
        <f t="shared" ref="E154" si="39">D154*1.05</f>
        <v>52.5</v>
      </c>
      <c r="F154" s="14">
        <f t="shared" ref="F154" si="40">D154*1.75</f>
        <v>87.5</v>
      </c>
      <c r="G154" s="30"/>
      <c r="H154" s="30"/>
      <c r="I154" s="30"/>
      <c r="J154" s="30"/>
    </row>
    <row r="155" spans="2:14" x14ac:dyDescent="0.25">
      <c r="B155" s="15" t="s">
        <v>17</v>
      </c>
      <c r="C155" s="42">
        <f>SUM(C154)</f>
        <v>50</v>
      </c>
      <c r="D155" s="42">
        <f>SUM(D154)</f>
        <v>50</v>
      </c>
      <c r="E155" s="42">
        <f>SUM(E154)</f>
        <v>52.5</v>
      </c>
      <c r="F155" s="42">
        <f>SUM(F154)</f>
        <v>87.5</v>
      </c>
    </row>
    <row r="156" spans="2:14" x14ac:dyDescent="0.25">
      <c r="B156" s="30"/>
      <c r="C156" s="31"/>
      <c r="D156" s="31"/>
      <c r="E156" s="31"/>
      <c r="F156" s="31"/>
      <c r="G156" s="30"/>
      <c r="H156" s="30"/>
      <c r="I156" s="30"/>
      <c r="J156" s="30"/>
      <c r="K156" s="30"/>
      <c r="L156" s="30"/>
      <c r="M156" s="30"/>
      <c r="N156" s="30"/>
    </row>
    <row r="157" spans="2:14" x14ac:dyDescent="0.25">
      <c r="B157" s="121" t="s">
        <v>98</v>
      </c>
      <c r="C157" s="122"/>
      <c r="D157" s="122"/>
      <c r="E157" s="122"/>
      <c r="F157" s="122"/>
      <c r="G157" s="30"/>
      <c r="H157" s="30"/>
      <c r="I157" s="30"/>
      <c r="J157" s="30"/>
      <c r="K157" s="30"/>
      <c r="L157" s="30"/>
    </row>
    <row r="158" spans="2:14" s="12" customFormat="1" x14ac:dyDescent="0.25">
      <c r="B158" s="10" t="s">
        <v>3</v>
      </c>
      <c r="C158" s="11" t="s">
        <v>4</v>
      </c>
      <c r="D158" s="11" t="s">
        <v>5</v>
      </c>
      <c r="E158" s="11" t="s">
        <v>6</v>
      </c>
      <c r="F158" s="11" t="s">
        <v>7</v>
      </c>
    </row>
    <row r="159" spans="2:14" x14ac:dyDescent="0.25">
      <c r="B159" s="29" t="s">
        <v>310</v>
      </c>
      <c r="C159" s="14">
        <v>70</v>
      </c>
      <c r="D159" s="14">
        <v>70</v>
      </c>
      <c r="E159" s="14">
        <f t="shared" ref="E159" si="41">D159*1.05</f>
        <v>73.5</v>
      </c>
      <c r="F159" s="14">
        <f t="shared" ref="F159" si="42">D159*1.75</f>
        <v>122.5</v>
      </c>
      <c r="G159" s="30"/>
      <c r="H159" s="30"/>
      <c r="I159" s="30"/>
      <c r="J159" s="30"/>
      <c r="K159" s="30"/>
      <c r="L159" s="30"/>
      <c r="M159" s="30"/>
    </row>
    <row r="160" spans="2:14" x14ac:dyDescent="0.25">
      <c r="B160" s="15" t="s">
        <v>17</v>
      </c>
      <c r="C160" s="42">
        <f>SUM(C159)</f>
        <v>70</v>
      </c>
      <c r="D160" s="42">
        <f>SUM(D159)</f>
        <v>70</v>
      </c>
      <c r="E160" s="42">
        <f>SUM(E159)</f>
        <v>73.5</v>
      </c>
      <c r="F160" s="42">
        <f>SUM(F159)</f>
        <v>122.5</v>
      </c>
    </row>
    <row r="161" spans="2:14" x14ac:dyDescent="0.25">
      <c r="B161" s="33"/>
      <c r="C161" s="34"/>
      <c r="D161" s="34"/>
      <c r="E161" s="34"/>
      <c r="F161" s="34"/>
      <c r="G161" s="30"/>
      <c r="H161" s="30"/>
      <c r="I161" s="30"/>
      <c r="J161" s="30"/>
      <c r="K161" s="30"/>
      <c r="L161" s="30"/>
      <c r="M161" s="30"/>
    </row>
    <row r="162" spans="2:14" x14ac:dyDescent="0.25">
      <c r="B162" s="134" t="s">
        <v>100</v>
      </c>
      <c r="C162" s="135"/>
      <c r="D162" s="135"/>
      <c r="E162" s="135"/>
      <c r="F162" s="135"/>
      <c r="G162" s="30"/>
      <c r="H162" s="30"/>
      <c r="I162" s="30"/>
      <c r="J162" s="30"/>
      <c r="K162" s="30"/>
      <c r="L162" s="30"/>
    </row>
    <row r="163" spans="2:14" s="12" customFormat="1" x14ac:dyDescent="0.25">
      <c r="B163" s="10" t="s">
        <v>3</v>
      </c>
      <c r="C163" s="11" t="s">
        <v>4</v>
      </c>
      <c r="D163" s="11" t="s">
        <v>5</v>
      </c>
      <c r="E163" s="11" t="s">
        <v>6</v>
      </c>
      <c r="F163" s="11" t="s">
        <v>7</v>
      </c>
    </row>
    <row r="164" spans="2:14" x14ac:dyDescent="0.25">
      <c r="B164" s="17" t="s">
        <v>101</v>
      </c>
      <c r="C164" s="14">
        <v>75</v>
      </c>
      <c r="D164" s="14">
        <v>75</v>
      </c>
      <c r="E164" s="14">
        <f t="shared" ref="E164" si="43">D164*1.05</f>
        <v>78.75</v>
      </c>
      <c r="F164" s="14">
        <f t="shared" ref="F164" si="44">D164*1.75</f>
        <v>131.25</v>
      </c>
      <c r="G164" s="30"/>
      <c r="H164" s="30"/>
      <c r="I164" s="30"/>
      <c r="J164" s="30"/>
      <c r="K164" s="30"/>
      <c r="L164" s="30"/>
      <c r="M164" s="30"/>
    </row>
    <row r="165" spans="2:14" x14ac:dyDescent="0.25">
      <c r="B165" s="15" t="s">
        <v>17</v>
      </c>
      <c r="C165" s="42">
        <f>SUM(C164)</f>
        <v>75</v>
      </c>
      <c r="D165" s="42">
        <f>SUM(D164)</f>
        <v>75</v>
      </c>
      <c r="E165" s="42">
        <f>SUM(E164)</f>
        <v>78.75</v>
      </c>
      <c r="F165" s="42">
        <f>SUM(F164)</f>
        <v>131.25</v>
      </c>
    </row>
    <row r="166" spans="2:14" x14ac:dyDescent="0.25">
      <c r="B166" s="30"/>
      <c r="C166" s="31"/>
      <c r="D166" s="31"/>
      <c r="E166" s="31"/>
      <c r="F166" s="31"/>
      <c r="G166" s="30"/>
      <c r="H166" s="30"/>
      <c r="I166" s="30"/>
      <c r="J166" s="30"/>
      <c r="K166" s="30"/>
      <c r="L166" s="30"/>
      <c r="M166" s="30"/>
      <c r="N166" s="30"/>
    </row>
    <row r="167" spans="2:14" x14ac:dyDescent="0.25">
      <c r="B167" s="136" t="s">
        <v>102</v>
      </c>
      <c r="C167" s="122"/>
      <c r="D167" s="122"/>
      <c r="E167" s="122"/>
      <c r="F167" s="122"/>
      <c r="G167" s="30"/>
      <c r="H167" s="30"/>
      <c r="I167" s="30"/>
    </row>
    <row r="168" spans="2:14" s="12" customFormat="1" x14ac:dyDescent="0.25">
      <c r="B168" s="10" t="s">
        <v>3</v>
      </c>
      <c r="C168" s="11" t="s">
        <v>4</v>
      </c>
      <c r="D168" s="11" t="s">
        <v>5</v>
      </c>
      <c r="E168" s="11" t="s">
        <v>6</v>
      </c>
      <c r="F168" s="11" t="s">
        <v>7</v>
      </c>
    </row>
    <row r="169" spans="2:14" x14ac:dyDescent="0.25">
      <c r="B169" s="32" t="s">
        <v>103</v>
      </c>
      <c r="C169" s="14">
        <v>30</v>
      </c>
      <c r="D169" s="14">
        <v>30</v>
      </c>
      <c r="E169" s="14">
        <f t="shared" ref="E169:E171" si="45">D169*1.05</f>
        <v>31.5</v>
      </c>
      <c r="F169" s="14">
        <f t="shared" ref="F169:F171" si="46">D169*1.75</f>
        <v>52.5</v>
      </c>
      <c r="G169" s="30"/>
      <c r="H169" s="30"/>
      <c r="I169" s="30"/>
      <c r="J169" s="30"/>
    </row>
    <row r="170" spans="2:14" x14ac:dyDescent="0.25">
      <c r="B170" s="29" t="s">
        <v>104</v>
      </c>
      <c r="C170" s="14">
        <v>40</v>
      </c>
      <c r="D170" s="14">
        <v>40</v>
      </c>
      <c r="E170" s="14">
        <f t="shared" si="45"/>
        <v>42</v>
      </c>
      <c r="F170" s="14">
        <f t="shared" si="46"/>
        <v>70</v>
      </c>
      <c r="G170" s="30"/>
      <c r="H170" s="30"/>
      <c r="I170" s="30"/>
      <c r="J170" s="30"/>
      <c r="K170" s="30"/>
      <c r="L170" s="30"/>
      <c r="M170" s="30"/>
      <c r="N170" s="30"/>
    </row>
    <row r="171" spans="2:14" x14ac:dyDescent="0.25">
      <c r="B171" s="29" t="s">
        <v>105</v>
      </c>
      <c r="C171" s="14">
        <v>50</v>
      </c>
      <c r="D171" s="14">
        <v>50</v>
      </c>
      <c r="E171" s="14">
        <f t="shared" si="45"/>
        <v>52.5</v>
      </c>
      <c r="F171" s="14">
        <f t="shared" si="46"/>
        <v>87.5</v>
      </c>
    </row>
    <row r="172" spans="2:14" x14ac:dyDescent="0.25">
      <c r="B172" s="15" t="s">
        <v>17</v>
      </c>
      <c r="C172" s="42">
        <f>SUM(C169:C171)</f>
        <v>120</v>
      </c>
      <c r="D172" s="42">
        <f>SUM(D169:D171)</f>
        <v>120</v>
      </c>
      <c r="E172" s="42">
        <f>SUM(E169:E171)</f>
        <v>126</v>
      </c>
      <c r="F172" s="42">
        <f>SUM(F169:F171)</f>
        <v>210</v>
      </c>
    </row>
    <row r="174" spans="2:14" x14ac:dyDescent="0.25">
      <c r="B174" s="121" t="s">
        <v>106</v>
      </c>
      <c r="C174" s="122"/>
      <c r="D174" s="122"/>
      <c r="E174" s="122"/>
      <c r="F174" s="122"/>
    </row>
    <row r="175" spans="2:14" s="12" customFormat="1" x14ac:dyDescent="0.25">
      <c r="B175" s="10" t="s">
        <v>3</v>
      </c>
      <c r="C175" s="11" t="s">
        <v>4</v>
      </c>
      <c r="D175" s="11" t="s">
        <v>5</v>
      </c>
      <c r="E175" s="11" t="s">
        <v>6</v>
      </c>
      <c r="F175" s="11" t="s">
        <v>7</v>
      </c>
    </row>
    <row r="176" spans="2:14" x14ac:dyDescent="0.25">
      <c r="B176" s="32" t="s">
        <v>107</v>
      </c>
      <c r="C176" s="14">
        <v>25</v>
      </c>
      <c r="D176" s="14">
        <v>25</v>
      </c>
      <c r="E176" s="14">
        <f t="shared" ref="E176" si="47">D176*1.05</f>
        <v>26.25</v>
      </c>
      <c r="F176" s="14">
        <f t="shared" ref="F176" si="48">D176*1.75</f>
        <v>43.75</v>
      </c>
    </row>
    <row r="177" spans="2:13" x14ac:dyDescent="0.25">
      <c r="B177" s="15" t="s">
        <v>17</v>
      </c>
      <c r="C177" s="42">
        <f>SUM(C176)</f>
        <v>25</v>
      </c>
      <c r="D177" s="42">
        <f>SUM(D176)</f>
        <v>25</v>
      </c>
      <c r="E177" s="42">
        <f>SUM(E176)</f>
        <v>26.25</v>
      </c>
      <c r="F177" s="42">
        <f>SUM(F176)</f>
        <v>43.75</v>
      </c>
    </row>
    <row r="178" spans="2:13" x14ac:dyDescent="0.25">
      <c r="B178" s="30"/>
      <c r="C178" s="31"/>
      <c r="D178" s="31"/>
      <c r="E178" s="31"/>
      <c r="F178" s="31"/>
    </row>
    <row r="179" spans="2:13" x14ac:dyDescent="0.25">
      <c r="B179" s="118" t="s">
        <v>108</v>
      </c>
      <c r="C179" s="108"/>
      <c r="D179" s="108"/>
      <c r="E179" s="108"/>
      <c r="F179" s="108"/>
      <c r="G179" s="30"/>
      <c r="H179" s="30"/>
    </row>
    <row r="180" spans="2:13" s="12" customFormat="1" x14ac:dyDescent="0.25">
      <c r="B180" s="10" t="s">
        <v>3</v>
      </c>
      <c r="C180" s="11" t="s">
        <v>4</v>
      </c>
      <c r="D180" s="11" t="s">
        <v>5</v>
      </c>
      <c r="E180" s="11" t="s">
        <v>6</v>
      </c>
      <c r="F180" s="11" t="s">
        <v>7</v>
      </c>
    </row>
    <row r="181" spans="2:13" x14ac:dyDescent="0.25">
      <c r="B181" s="17" t="s">
        <v>109</v>
      </c>
      <c r="C181" s="14">
        <v>4</v>
      </c>
      <c r="D181" s="14">
        <v>4</v>
      </c>
      <c r="E181" s="14">
        <f t="shared" ref="E181:E185" si="49">D181*1.05</f>
        <v>4.2</v>
      </c>
      <c r="F181" s="14">
        <f t="shared" ref="F181:F185" si="50">D181*1.75</f>
        <v>7</v>
      </c>
      <c r="G181" s="30"/>
      <c r="H181" s="30"/>
      <c r="I181" s="30"/>
      <c r="J181" s="30"/>
      <c r="K181" s="30"/>
      <c r="L181" s="30"/>
    </row>
    <row r="182" spans="2:13" x14ac:dyDescent="0.25">
      <c r="B182" s="13" t="s">
        <v>110</v>
      </c>
      <c r="C182" s="14">
        <v>140</v>
      </c>
      <c r="D182" s="14">
        <v>140</v>
      </c>
      <c r="E182" s="14">
        <f t="shared" si="49"/>
        <v>147</v>
      </c>
      <c r="F182" s="14">
        <f t="shared" si="50"/>
        <v>245</v>
      </c>
      <c r="G182" s="5" t="s">
        <v>279</v>
      </c>
    </row>
    <row r="183" spans="2:13" x14ac:dyDescent="0.25">
      <c r="B183" s="13" t="s">
        <v>311</v>
      </c>
      <c r="C183" s="14">
        <v>18</v>
      </c>
      <c r="D183" s="14">
        <v>18</v>
      </c>
      <c r="E183" s="14">
        <f t="shared" si="49"/>
        <v>18.900000000000002</v>
      </c>
      <c r="F183" s="14">
        <f t="shared" si="50"/>
        <v>31.5</v>
      </c>
      <c r="G183" s="30"/>
    </row>
    <row r="184" spans="2:13" x14ac:dyDescent="0.25">
      <c r="B184" s="13" t="s">
        <v>312</v>
      </c>
      <c r="C184" s="14">
        <v>15</v>
      </c>
      <c r="D184" s="14">
        <v>15</v>
      </c>
      <c r="E184" s="14">
        <f t="shared" si="49"/>
        <v>15.75</v>
      </c>
      <c r="F184" s="14">
        <f t="shared" si="50"/>
        <v>26.25</v>
      </c>
      <c r="G184" s="30"/>
    </row>
    <row r="185" spans="2:13" x14ac:dyDescent="0.25">
      <c r="B185" s="13" t="s">
        <v>113</v>
      </c>
      <c r="C185" s="14">
        <v>18</v>
      </c>
      <c r="D185" s="14">
        <v>18</v>
      </c>
      <c r="E185" s="14">
        <f t="shared" si="49"/>
        <v>18.900000000000002</v>
      </c>
      <c r="F185" s="14">
        <f t="shared" si="50"/>
        <v>31.5</v>
      </c>
      <c r="G185" s="30"/>
    </row>
    <row r="186" spans="2:13" x14ac:dyDescent="0.25">
      <c r="B186" s="15" t="s">
        <v>17</v>
      </c>
      <c r="C186" s="42">
        <f>SUM(C181:C185)</f>
        <v>195</v>
      </c>
      <c r="D186" s="42">
        <f>SUM(D181:D185)</f>
        <v>195</v>
      </c>
      <c r="E186" s="42">
        <f>SUM(E181:E185)</f>
        <v>204.75</v>
      </c>
      <c r="F186" s="42">
        <f>SUM(F181:F185)</f>
        <v>341.25</v>
      </c>
    </row>
    <row r="187" spans="2:13" x14ac:dyDescent="0.25">
      <c r="B187" s="30"/>
      <c r="C187" s="31"/>
      <c r="D187" s="31"/>
      <c r="E187" s="31"/>
      <c r="F187" s="31"/>
      <c r="G187" s="30"/>
    </row>
    <row r="188" spans="2:13" x14ac:dyDescent="0.25">
      <c r="B188" s="107" t="s">
        <v>114</v>
      </c>
      <c r="C188" s="108"/>
      <c r="D188" s="108"/>
      <c r="E188" s="108"/>
      <c r="F188" s="108"/>
      <c r="G188" s="30"/>
    </row>
    <row r="189" spans="2:13" s="12" customFormat="1" x14ac:dyDescent="0.25">
      <c r="B189" s="10" t="s">
        <v>3</v>
      </c>
      <c r="C189" s="11" t="s">
        <v>4</v>
      </c>
      <c r="D189" s="11" t="s">
        <v>5</v>
      </c>
      <c r="E189" s="11" t="s">
        <v>6</v>
      </c>
      <c r="F189" s="11" t="s">
        <v>7</v>
      </c>
    </row>
    <row r="190" spans="2:13" x14ac:dyDescent="0.25">
      <c r="B190" s="17" t="s">
        <v>313</v>
      </c>
      <c r="C190" s="14">
        <v>50</v>
      </c>
      <c r="D190" s="14">
        <v>50</v>
      </c>
      <c r="E190" s="14">
        <f t="shared" ref="E190:E194" si="51">D190*1.05</f>
        <v>52.5</v>
      </c>
      <c r="F190" s="14">
        <f t="shared" ref="F190:F194" si="52">D190*1.75</f>
        <v>87.5</v>
      </c>
      <c r="G190" s="30"/>
    </row>
    <row r="191" spans="2:13" x14ac:dyDescent="0.25">
      <c r="B191" s="13" t="s">
        <v>314</v>
      </c>
      <c r="C191" s="14">
        <v>60</v>
      </c>
      <c r="D191" s="14">
        <v>60</v>
      </c>
      <c r="E191" s="14">
        <f t="shared" si="51"/>
        <v>63</v>
      </c>
      <c r="F191" s="14">
        <f t="shared" si="52"/>
        <v>105</v>
      </c>
      <c r="G191" s="30"/>
      <c r="H191" s="30"/>
      <c r="I191" s="30"/>
      <c r="J191" s="30"/>
      <c r="K191" s="30"/>
      <c r="L191" s="30"/>
      <c r="M191" s="30"/>
    </row>
    <row r="192" spans="2:13" x14ac:dyDescent="0.25">
      <c r="B192" s="13" t="s">
        <v>315</v>
      </c>
      <c r="C192" s="14">
        <v>125</v>
      </c>
      <c r="D192" s="14">
        <v>125</v>
      </c>
      <c r="E192" s="14">
        <f t="shared" si="51"/>
        <v>131.25</v>
      </c>
      <c r="F192" s="14">
        <f t="shared" si="52"/>
        <v>218.75</v>
      </c>
    </row>
    <row r="193" spans="2:12" x14ac:dyDescent="0.25">
      <c r="B193" s="13" t="s">
        <v>316</v>
      </c>
      <c r="C193" s="14">
        <v>75</v>
      </c>
      <c r="D193" s="14">
        <v>75</v>
      </c>
      <c r="E193" s="14">
        <f t="shared" si="51"/>
        <v>78.75</v>
      </c>
      <c r="F193" s="14">
        <f t="shared" si="52"/>
        <v>131.25</v>
      </c>
    </row>
    <row r="194" spans="2:12" x14ac:dyDescent="0.25">
      <c r="B194" s="13" t="s">
        <v>317</v>
      </c>
      <c r="C194" s="14">
        <v>485</v>
      </c>
      <c r="D194" s="14">
        <v>485</v>
      </c>
      <c r="E194" s="14">
        <f t="shared" si="51"/>
        <v>509.25</v>
      </c>
      <c r="F194" s="14">
        <f t="shared" si="52"/>
        <v>848.75</v>
      </c>
    </row>
    <row r="195" spans="2:12" x14ac:dyDescent="0.25">
      <c r="B195" s="15" t="s">
        <v>17</v>
      </c>
      <c r="C195" s="42">
        <f>SUM(C190:C194)</f>
        <v>795</v>
      </c>
      <c r="D195" s="42">
        <f>SUM(D190:D194)</f>
        <v>795</v>
      </c>
      <c r="E195" s="42">
        <f>SUM(E190:E194)</f>
        <v>834.75</v>
      </c>
      <c r="F195" s="42">
        <f>SUM(F190:F194)</f>
        <v>1391.25</v>
      </c>
    </row>
    <row r="196" spans="2:12" ht="18" customHeight="1" x14ac:dyDescent="0.25">
      <c r="B196" s="30"/>
      <c r="C196" s="31"/>
      <c r="D196" s="31"/>
      <c r="E196" s="31"/>
      <c r="F196" s="31"/>
    </row>
    <row r="197" spans="2:12" ht="15.75" thickBot="1" x14ac:dyDescent="0.3">
      <c r="B197" s="35"/>
      <c r="C197" s="36"/>
      <c r="D197" s="34"/>
      <c r="E197" s="25"/>
      <c r="F197" s="37"/>
    </row>
    <row r="198" spans="2:12" x14ac:dyDescent="0.25">
      <c r="B198" s="125" t="s">
        <v>115</v>
      </c>
      <c r="C198" s="126"/>
      <c r="D198" s="126"/>
      <c r="E198" s="126"/>
      <c r="F198" s="127"/>
    </row>
    <row r="199" spans="2:12" x14ac:dyDescent="0.25">
      <c r="B199" s="128"/>
      <c r="C199" s="129"/>
      <c r="D199" s="129"/>
      <c r="E199" s="129"/>
      <c r="F199" s="130"/>
    </row>
    <row r="200" spans="2:12" ht="15.75" thickBot="1" x14ac:dyDescent="0.3">
      <c r="B200" s="131"/>
      <c r="C200" s="132"/>
      <c r="D200" s="132"/>
      <c r="E200" s="132"/>
      <c r="F200" s="133"/>
    </row>
    <row r="201" spans="2:12" ht="15.75" thickBot="1" x14ac:dyDescent="0.3"/>
    <row r="202" spans="2:12" x14ac:dyDescent="0.25">
      <c r="B202" s="138" t="s">
        <v>116</v>
      </c>
      <c r="C202" s="137"/>
      <c r="D202" s="137"/>
      <c r="E202" s="137"/>
      <c r="F202" s="137"/>
      <c r="G202" s="30"/>
    </row>
    <row r="203" spans="2:12" x14ac:dyDescent="0.25">
      <c r="B203" s="10" t="s">
        <v>3</v>
      </c>
      <c r="C203" s="11" t="s">
        <v>4</v>
      </c>
      <c r="D203" s="11" t="s">
        <v>5</v>
      </c>
      <c r="E203" s="11" t="s">
        <v>6</v>
      </c>
      <c r="F203" s="11" t="s">
        <v>7</v>
      </c>
      <c r="G203" s="30"/>
      <c r="H203" s="30"/>
      <c r="I203" s="30"/>
      <c r="J203" s="30"/>
      <c r="K203" s="30"/>
      <c r="L203" s="30"/>
    </row>
    <row r="204" spans="2:12" s="12" customFormat="1" x14ac:dyDescent="0.25">
      <c r="B204" s="17" t="s">
        <v>117</v>
      </c>
      <c r="C204" s="14">
        <v>5</v>
      </c>
      <c r="D204" s="14">
        <v>5</v>
      </c>
      <c r="E204" s="14">
        <f t="shared" ref="E204:E212" si="53">D204*1.05</f>
        <v>5.25</v>
      </c>
      <c r="F204" s="14">
        <f t="shared" ref="F204:F212" si="54">D204*1.75</f>
        <v>8.75</v>
      </c>
    </row>
    <row r="205" spans="2:12" x14ac:dyDescent="0.25">
      <c r="B205" s="13" t="s">
        <v>118</v>
      </c>
      <c r="C205" s="14">
        <v>5</v>
      </c>
      <c r="D205" s="14">
        <v>5</v>
      </c>
      <c r="E205" s="14">
        <f t="shared" si="53"/>
        <v>5.25</v>
      </c>
      <c r="F205" s="14">
        <f t="shared" si="54"/>
        <v>8.75</v>
      </c>
    </row>
    <row r="206" spans="2:12" x14ac:dyDescent="0.25">
      <c r="B206" s="13" t="s">
        <v>119</v>
      </c>
      <c r="C206" s="14">
        <v>5</v>
      </c>
      <c r="D206" s="14">
        <v>5</v>
      </c>
      <c r="E206" s="14">
        <f t="shared" si="53"/>
        <v>5.25</v>
      </c>
      <c r="F206" s="14">
        <f t="shared" si="54"/>
        <v>8.75</v>
      </c>
    </row>
    <row r="207" spans="2:12" x14ac:dyDescent="0.25">
      <c r="B207" s="13" t="s">
        <v>120</v>
      </c>
      <c r="C207" s="14">
        <v>5</v>
      </c>
      <c r="D207" s="14">
        <v>5</v>
      </c>
      <c r="E207" s="14">
        <f t="shared" si="53"/>
        <v>5.25</v>
      </c>
      <c r="F207" s="14">
        <f t="shared" si="54"/>
        <v>8.75</v>
      </c>
    </row>
    <row r="208" spans="2:12" x14ac:dyDescent="0.25">
      <c r="B208" s="13" t="s">
        <v>121</v>
      </c>
      <c r="C208" s="14">
        <v>5</v>
      </c>
      <c r="D208" s="14">
        <v>5</v>
      </c>
      <c r="E208" s="14">
        <f t="shared" si="53"/>
        <v>5.25</v>
      </c>
      <c r="F208" s="14">
        <f t="shared" si="54"/>
        <v>8.75</v>
      </c>
    </row>
    <row r="209" spans="2:6" x14ac:dyDescent="0.25">
      <c r="B209" s="13" t="s">
        <v>122</v>
      </c>
      <c r="C209" s="14">
        <v>15</v>
      </c>
      <c r="D209" s="14">
        <v>15</v>
      </c>
      <c r="E209" s="14">
        <f t="shared" si="53"/>
        <v>15.75</v>
      </c>
      <c r="F209" s="14">
        <f t="shared" si="54"/>
        <v>26.25</v>
      </c>
    </row>
    <row r="210" spans="2:6" x14ac:dyDescent="0.25">
      <c r="B210" s="13" t="s">
        <v>123</v>
      </c>
      <c r="C210" s="14">
        <v>5</v>
      </c>
      <c r="D210" s="14">
        <v>5</v>
      </c>
      <c r="E210" s="14">
        <f t="shared" si="53"/>
        <v>5.25</v>
      </c>
      <c r="F210" s="14">
        <f t="shared" si="54"/>
        <v>8.75</v>
      </c>
    </row>
    <row r="211" spans="2:6" x14ac:dyDescent="0.25">
      <c r="B211" s="13" t="s">
        <v>124</v>
      </c>
      <c r="C211" s="14">
        <v>5</v>
      </c>
      <c r="D211" s="14">
        <v>5</v>
      </c>
      <c r="E211" s="14">
        <f t="shared" si="53"/>
        <v>5.25</v>
      </c>
      <c r="F211" s="14">
        <f t="shared" si="54"/>
        <v>8.75</v>
      </c>
    </row>
    <row r="212" spans="2:6" x14ac:dyDescent="0.25">
      <c r="B212" s="13" t="s">
        <v>44</v>
      </c>
      <c r="C212" s="14">
        <v>10</v>
      </c>
      <c r="D212" s="14">
        <v>10</v>
      </c>
      <c r="E212" s="14">
        <f t="shared" si="53"/>
        <v>10.5</v>
      </c>
      <c r="F212" s="14">
        <f t="shared" si="54"/>
        <v>17.5</v>
      </c>
    </row>
    <row r="213" spans="2:6" x14ac:dyDescent="0.25">
      <c r="B213" s="15" t="s">
        <v>17</v>
      </c>
      <c r="C213" s="42">
        <f>SUM(C204:C212)</f>
        <v>60</v>
      </c>
      <c r="D213" s="42">
        <f>SUM(D204:D212)</f>
        <v>60</v>
      </c>
      <c r="E213" s="42">
        <f>SUM(E204:E212)</f>
        <v>63</v>
      </c>
      <c r="F213" s="42">
        <f>SUM(F204:F212)</f>
        <v>105</v>
      </c>
    </row>
    <row r="214" spans="2:6" ht="15.75" thickBot="1" x14ac:dyDescent="0.3"/>
    <row r="215" spans="2:6" x14ac:dyDescent="0.25">
      <c r="B215" s="119" t="s">
        <v>18</v>
      </c>
      <c r="C215" s="137"/>
      <c r="D215" s="137"/>
      <c r="E215" s="137"/>
      <c r="F215" s="137"/>
    </row>
    <row r="216" spans="2:6" x14ac:dyDescent="0.25">
      <c r="B216" s="10" t="s">
        <v>3</v>
      </c>
      <c r="C216" s="11" t="s">
        <v>4</v>
      </c>
      <c r="D216" s="11" t="s">
        <v>5</v>
      </c>
      <c r="E216" s="11" t="s">
        <v>6</v>
      </c>
      <c r="F216" s="11" t="s">
        <v>7</v>
      </c>
    </row>
    <row r="217" spans="2:6" s="12" customFormat="1" x14ac:dyDescent="0.25">
      <c r="B217" s="17" t="s">
        <v>125</v>
      </c>
      <c r="C217" s="14">
        <v>5</v>
      </c>
      <c r="D217" s="14">
        <v>5</v>
      </c>
      <c r="E217" s="14">
        <f t="shared" ref="E217:E225" si="55">D217*1.05</f>
        <v>5.25</v>
      </c>
      <c r="F217" s="14">
        <f t="shared" ref="F217:F225" si="56">D217*1.75</f>
        <v>8.75</v>
      </c>
    </row>
    <row r="218" spans="2:6" x14ac:dyDescent="0.25">
      <c r="B218" s="13" t="s">
        <v>126</v>
      </c>
      <c r="C218" s="14">
        <v>5</v>
      </c>
      <c r="D218" s="14">
        <v>5</v>
      </c>
      <c r="E218" s="14">
        <f t="shared" si="55"/>
        <v>5.25</v>
      </c>
      <c r="F218" s="14">
        <f t="shared" si="56"/>
        <v>8.75</v>
      </c>
    </row>
    <row r="219" spans="2:6" x14ac:dyDescent="0.25">
      <c r="B219" s="13" t="s">
        <v>127</v>
      </c>
      <c r="C219" s="14">
        <v>5</v>
      </c>
      <c r="D219" s="14">
        <v>5</v>
      </c>
      <c r="E219" s="14">
        <f t="shared" si="55"/>
        <v>5.25</v>
      </c>
      <c r="F219" s="14">
        <f t="shared" si="56"/>
        <v>8.75</v>
      </c>
    </row>
    <row r="220" spans="2:6" x14ac:dyDescent="0.25">
      <c r="B220" s="13" t="s">
        <v>128</v>
      </c>
      <c r="C220" s="14">
        <v>5</v>
      </c>
      <c r="D220" s="14">
        <v>5</v>
      </c>
      <c r="E220" s="14">
        <f t="shared" si="55"/>
        <v>5.25</v>
      </c>
      <c r="F220" s="14">
        <f t="shared" si="56"/>
        <v>8.75</v>
      </c>
    </row>
    <row r="221" spans="2:6" x14ac:dyDescent="0.25">
      <c r="B221" s="13" t="s">
        <v>129</v>
      </c>
      <c r="C221" s="14">
        <v>5</v>
      </c>
      <c r="D221" s="14">
        <v>5</v>
      </c>
      <c r="E221" s="14">
        <f t="shared" si="55"/>
        <v>5.25</v>
      </c>
      <c r="F221" s="14">
        <f t="shared" si="56"/>
        <v>8.75</v>
      </c>
    </row>
    <row r="222" spans="2:6" x14ac:dyDescent="0.25">
      <c r="B222" s="13" t="s">
        <v>130</v>
      </c>
      <c r="C222" s="14">
        <v>5</v>
      </c>
      <c r="D222" s="14">
        <v>5</v>
      </c>
      <c r="E222" s="14">
        <f t="shared" si="55"/>
        <v>5.25</v>
      </c>
      <c r="F222" s="14">
        <f t="shared" si="56"/>
        <v>8.75</v>
      </c>
    </row>
    <row r="223" spans="2:6" x14ac:dyDescent="0.25">
      <c r="B223" s="13" t="s">
        <v>131</v>
      </c>
      <c r="C223" s="14">
        <v>5</v>
      </c>
      <c r="D223" s="14">
        <v>5</v>
      </c>
      <c r="E223" s="14">
        <f t="shared" si="55"/>
        <v>5.25</v>
      </c>
      <c r="F223" s="14">
        <f t="shared" si="56"/>
        <v>8.75</v>
      </c>
    </row>
    <row r="224" spans="2:6" x14ac:dyDescent="0.25">
      <c r="B224" s="13" t="s">
        <v>132</v>
      </c>
      <c r="C224" s="14">
        <v>5</v>
      </c>
      <c r="D224" s="14">
        <v>5</v>
      </c>
      <c r="E224" s="14">
        <f t="shared" si="55"/>
        <v>5.25</v>
      </c>
      <c r="F224" s="14">
        <f t="shared" si="56"/>
        <v>8.75</v>
      </c>
    </row>
    <row r="225" spans="2:6" x14ac:dyDescent="0.25">
      <c r="B225" s="13" t="s">
        <v>44</v>
      </c>
      <c r="C225" s="14">
        <v>10</v>
      </c>
      <c r="D225" s="14">
        <v>10</v>
      </c>
      <c r="E225" s="14">
        <f t="shared" si="55"/>
        <v>10.5</v>
      </c>
      <c r="F225" s="14">
        <f t="shared" si="56"/>
        <v>17.5</v>
      </c>
    </row>
    <row r="226" spans="2:6" x14ac:dyDescent="0.25">
      <c r="B226" s="15" t="s">
        <v>17</v>
      </c>
      <c r="C226" s="42">
        <f>SUM(C217:C225)</f>
        <v>50</v>
      </c>
      <c r="D226" s="42">
        <f>SUM(D217:D225)</f>
        <v>50</v>
      </c>
      <c r="E226" s="42">
        <f>SUM(E217:E225)</f>
        <v>52.5</v>
      </c>
      <c r="F226" s="42">
        <f>SUM(F217:F225)</f>
        <v>87.5</v>
      </c>
    </row>
    <row r="227" spans="2:6" ht="15.75" thickBot="1" x14ac:dyDescent="0.3"/>
    <row r="228" spans="2:6" x14ac:dyDescent="0.25">
      <c r="B228" s="119" t="s">
        <v>27</v>
      </c>
      <c r="C228" s="137"/>
      <c r="D228" s="137"/>
      <c r="E228" s="137"/>
      <c r="F228" s="137"/>
    </row>
    <row r="229" spans="2:6" x14ac:dyDescent="0.25">
      <c r="B229" s="10" t="s">
        <v>3</v>
      </c>
      <c r="C229" s="11" t="s">
        <v>4</v>
      </c>
      <c r="D229" s="11" t="s">
        <v>5</v>
      </c>
      <c r="E229" s="11" t="s">
        <v>6</v>
      </c>
      <c r="F229" s="11" t="s">
        <v>7</v>
      </c>
    </row>
    <row r="230" spans="2:6" s="12" customFormat="1" x14ac:dyDescent="0.25">
      <c r="B230" s="13" t="s">
        <v>133</v>
      </c>
      <c r="C230" s="14">
        <v>5</v>
      </c>
      <c r="D230" s="14">
        <v>5</v>
      </c>
      <c r="E230" s="14">
        <f t="shared" ref="E230:E237" si="57">D230*1.05</f>
        <v>5.25</v>
      </c>
      <c r="F230" s="14">
        <f t="shared" ref="F230:F237" si="58">D230*1.75</f>
        <v>8.75</v>
      </c>
    </row>
    <row r="231" spans="2:6" x14ac:dyDescent="0.25">
      <c r="B231" s="17" t="s">
        <v>134</v>
      </c>
      <c r="C231" s="14">
        <v>5</v>
      </c>
      <c r="D231" s="14">
        <v>5</v>
      </c>
      <c r="E231" s="14">
        <f t="shared" si="57"/>
        <v>5.25</v>
      </c>
      <c r="F231" s="14">
        <f t="shared" si="58"/>
        <v>8.75</v>
      </c>
    </row>
    <row r="232" spans="2:6" x14ac:dyDescent="0.25">
      <c r="B232" s="13" t="s">
        <v>135</v>
      </c>
      <c r="C232" s="14">
        <v>5</v>
      </c>
      <c r="D232" s="14">
        <v>5</v>
      </c>
      <c r="E232" s="14">
        <f t="shared" si="57"/>
        <v>5.25</v>
      </c>
      <c r="F232" s="14">
        <f t="shared" si="58"/>
        <v>8.75</v>
      </c>
    </row>
    <row r="233" spans="2:6" x14ac:dyDescent="0.25">
      <c r="B233" s="13" t="s">
        <v>136</v>
      </c>
      <c r="C233" s="14">
        <v>5</v>
      </c>
      <c r="D233" s="14">
        <v>5</v>
      </c>
      <c r="E233" s="14">
        <f t="shared" si="57"/>
        <v>5.25</v>
      </c>
      <c r="F233" s="14">
        <f t="shared" si="58"/>
        <v>8.75</v>
      </c>
    </row>
    <row r="234" spans="2:6" x14ac:dyDescent="0.25">
      <c r="B234" s="13" t="s">
        <v>137</v>
      </c>
      <c r="C234" s="14">
        <v>5</v>
      </c>
      <c r="D234" s="14">
        <v>5</v>
      </c>
      <c r="E234" s="14">
        <f t="shared" si="57"/>
        <v>5.25</v>
      </c>
      <c r="F234" s="14">
        <f t="shared" si="58"/>
        <v>8.75</v>
      </c>
    </row>
    <row r="235" spans="2:6" x14ac:dyDescent="0.25">
      <c r="B235" s="13" t="s">
        <v>138</v>
      </c>
      <c r="C235" s="14">
        <v>5</v>
      </c>
      <c r="D235" s="14">
        <v>5</v>
      </c>
      <c r="E235" s="14">
        <f t="shared" si="57"/>
        <v>5.25</v>
      </c>
      <c r="F235" s="14">
        <f t="shared" si="58"/>
        <v>8.75</v>
      </c>
    </row>
    <row r="236" spans="2:6" x14ac:dyDescent="0.25">
      <c r="B236" s="13" t="s">
        <v>139</v>
      </c>
      <c r="C236" s="14">
        <v>5</v>
      </c>
      <c r="D236" s="14">
        <v>5</v>
      </c>
      <c r="E236" s="14">
        <f t="shared" si="57"/>
        <v>5.25</v>
      </c>
      <c r="F236" s="14">
        <f t="shared" si="58"/>
        <v>8.75</v>
      </c>
    </row>
    <row r="237" spans="2:6" x14ac:dyDescent="0.25">
      <c r="B237" s="13" t="s">
        <v>44</v>
      </c>
      <c r="C237" s="14">
        <v>10</v>
      </c>
      <c r="D237" s="14">
        <v>10</v>
      </c>
      <c r="E237" s="14">
        <f t="shared" si="57"/>
        <v>10.5</v>
      </c>
      <c r="F237" s="14">
        <f t="shared" si="58"/>
        <v>17.5</v>
      </c>
    </row>
    <row r="238" spans="2:6" x14ac:dyDescent="0.25">
      <c r="B238" s="15" t="s">
        <v>17</v>
      </c>
      <c r="C238" s="42">
        <f>SUM(C230:C237)</f>
        <v>45</v>
      </c>
      <c r="D238" s="42">
        <f>SUM(D230:D237)</f>
        <v>45</v>
      </c>
      <c r="E238" s="42">
        <f>SUM(E230:E237)</f>
        <v>47.25</v>
      </c>
      <c r="F238" s="42">
        <f>SUM(F230:F237)</f>
        <v>78.75</v>
      </c>
    </row>
    <row r="239" spans="2:6" ht="15.75" thickBot="1" x14ac:dyDescent="0.3">
      <c r="B239" s="24"/>
      <c r="C239" s="25"/>
      <c r="D239" s="25"/>
      <c r="E239" s="25"/>
      <c r="F239" s="25"/>
    </row>
    <row r="240" spans="2:6" x14ac:dyDescent="0.25">
      <c r="B240" s="138" t="s">
        <v>35</v>
      </c>
      <c r="C240" s="137"/>
      <c r="D240" s="137"/>
      <c r="E240" s="137"/>
      <c r="F240" s="137"/>
    </row>
    <row r="241" spans="2:16" x14ac:dyDescent="0.25">
      <c r="B241" s="10" t="s">
        <v>3</v>
      </c>
      <c r="C241" s="11" t="s">
        <v>4</v>
      </c>
      <c r="D241" s="11" t="s">
        <v>5</v>
      </c>
      <c r="E241" s="11" t="s">
        <v>6</v>
      </c>
      <c r="F241" s="11" t="s">
        <v>7</v>
      </c>
    </row>
    <row r="242" spans="2:16" s="12" customFormat="1" x14ac:dyDescent="0.25">
      <c r="B242" s="17" t="s">
        <v>36</v>
      </c>
      <c r="C242" s="14">
        <v>45</v>
      </c>
      <c r="D242" s="14">
        <v>45</v>
      </c>
      <c r="E242" s="14">
        <f t="shared" ref="E242" si="59">D242*1.05</f>
        <v>47.25</v>
      </c>
      <c r="F242" s="14">
        <f t="shared" ref="F242" si="60">D242*1.75</f>
        <v>78.75</v>
      </c>
    </row>
    <row r="243" spans="2:16" x14ac:dyDescent="0.25">
      <c r="B243" s="15" t="s">
        <v>17</v>
      </c>
      <c r="C243" s="42">
        <f>SUM(C242)</f>
        <v>45</v>
      </c>
      <c r="D243" s="42">
        <f>SUM(D242)</f>
        <v>45</v>
      </c>
      <c r="E243" s="42">
        <f>SUM(E242)</f>
        <v>47.25</v>
      </c>
      <c r="F243" s="42">
        <f>SUM(F242)</f>
        <v>78.75</v>
      </c>
    </row>
    <row r="244" spans="2:16" ht="15.75" thickBot="1" x14ac:dyDescent="0.3">
      <c r="B244" s="30"/>
      <c r="C244" s="31"/>
      <c r="D244" s="31"/>
      <c r="E244" s="31"/>
      <c r="F244" s="31"/>
    </row>
    <row r="245" spans="2:16" x14ac:dyDescent="0.25">
      <c r="B245" s="119" t="s">
        <v>140</v>
      </c>
      <c r="C245" s="137"/>
      <c r="D245" s="137"/>
      <c r="E245" s="137"/>
      <c r="F245" s="137"/>
    </row>
    <row r="246" spans="2:16" x14ac:dyDescent="0.25">
      <c r="B246" s="10" t="s">
        <v>3</v>
      </c>
      <c r="C246" s="11" t="s">
        <v>4</v>
      </c>
      <c r="D246" s="11" t="s">
        <v>5</v>
      </c>
      <c r="E246" s="11" t="s">
        <v>6</v>
      </c>
      <c r="F246" s="11" t="s">
        <v>7</v>
      </c>
    </row>
    <row r="247" spans="2:16" s="12" customFormat="1" x14ac:dyDescent="0.25">
      <c r="B247" s="13" t="s">
        <v>38</v>
      </c>
      <c r="C247" s="14">
        <v>5</v>
      </c>
      <c r="D247" s="14">
        <v>5</v>
      </c>
      <c r="E247" s="14">
        <f t="shared" ref="E247:E254" si="61">D247*1.05</f>
        <v>5.25</v>
      </c>
      <c r="F247" s="14">
        <f t="shared" ref="F247:F254" si="62">D247*1.75</f>
        <v>8.75</v>
      </c>
    </row>
    <row r="248" spans="2:16" x14ac:dyDescent="0.25">
      <c r="B248" s="13" t="s">
        <v>39</v>
      </c>
      <c r="C248" s="14">
        <v>5</v>
      </c>
      <c r="D248" s="14">
        <v>5</v>
      </c>
      <c r="E248" s="14">
        <f t="shared" si="61"/>
        <v>5.25</v>
      </c>
      <c r="F248" s="14">
        <f t="shared" si="62"/>
        <v>8.75</v>
      </c>
      <c r="G248" s="30"/>
    </row>
    <row r="249" spans="2:16" x14ac:dyDescent="0.25">
      <c r="B249" s="13" t="s">
        <v>40</v>
      </c>
      <c r="C249" s="14">
        <v>5</v>
      </c>
      <c r="D249" s="14">
        <v>5</v>
      </c>
      <c r="E249" s="14">
        <f t="shared" si="61"/>
        <v>5.25</v>
      </c>
      <c r="F249" s="14">
        <f t="shared" si="62"/>
        <v>8.75</v>
      </c>
      <c r="G249" s="30"/>
      <c r="H249" s="30"/>
      <c r="I249" s="30"/>
      <c r="J249" s="30"/>
      <c r="K249" s="30"/>
      <c r="L249" s="30"/>
      <c r="M249" s="30"/>
      <c r="N249" s="30"/>
      <c r="O249" s="30"/>
      <c r="P249" s="30"/>
    </row>
    <row r="250" spans="2:16" x14ac:dyDescent="0.25">
      <c r="B250" s="13" t="s">
        <v>141</v>
      </c>
      <c r="C250" s="14">
        <v>5</v>
      </c>
      <c r="D250" s="14">
        <v>5</v>
      </c>
      <c r="E250" s="14">
        <f t="shared" si="61"/>
        <v>5.25</v>
      </c>
      <c r="F250" s="14">
        <f t="shared" si="62"/>
        <v>8.75</v>
      </c>
      <c r="G250" s="30"/>
      <c r="H250" s="30"/>
      <c r="I250" s="30"/>
      <c r="J250" s="30"/>
      <c r="K250" s="30"/>
      <c r="L250" s="30"/>
    </row>
    <row r="251" spans="2:16" x14ac:dyDescent="0.25">
      <c r="B251" s="13" t="s">
        <v>41</v>
      </c>
      <c r="C251" s="14">
        <v>5</v>
      </c>
      <c r="D251" s="14">
        <v>5</v>
      </c>
      <c r="E251" s="14">
        <f t="shared" si="61"/>
        <v>5.25</v>
      </c>
      <c r="F251" s="14">
        <f t="shared" si="62"/>
        <v>8.75</v>
      </c>
      <c r="G251" s="30"/>
      <c r="H251" s="30"/>
      <c r="I251" s="30"/>
      <c r="J251" s="30"/>
      <c r="K251" s="30"/>
      <c r="L251" s="30"/>
    </row>
    <row r="252" spans="2:16" x14ac:dyDescent="0.25">
      <c r="B252" s="13" t="s">
        <v>42</v>
      </c>
      <c r="C252" s="14">
        <v>5</v>
      </c>
      <c r="D252" s="14">
        <v>5</v>
      </c>
      <c r="E252" s="14">
        <f t="shared" si="61"/>
        <v>5.25</v>
      </c>
      <c r="F252" s="14">
        <f t="shared" si="62"/>
        <v>8.75</v>
      </c>
      <c r="G252" s="30"/>
      <c r="H252" s="30"/>
      <c r="I252" s="30"/>
      <c r="J252" s="30"/>
      <c r="K252" s="30"/>
      <c r="L252" s="30"/>
    </row>
    <row r="253" spans="2:16" x14ac:dyDescent="0.25">
      <c r="B253" s="13" t="s">
        <v>43</v>
      </c>
      <c r="C253" s="14">
        <v>5</v>
      </c>
      <c r="D253" s="14">
        <v>5</v>
      </c>
      <c r="E253" s="14">
        <f t="shared" si="61"/>
        <v>5.25</v>
      </c>
      <c r="F253" s="14">
        <f t="shared" si="62"/>
        <v>8.75</v>
      </c>
      <c r="G253" s="30"/>
      <c r="H253" s="30"/>
      <c r="I253" s="30"/>
      <c r="J253" s="30"/>
      <c r="K253" s="30"/>
      <c r="L253" s="30"/>
    </row>
    <row r="254" spans="2:16" x14ac:dyDescent="0.25">
      <c r="B254" s="13" t="s">
        <v>44</v>
      </c>
      <c r="C254" s="14">
        <v>10</v>
      </c>
      <c r="D254" s="14">
        <v>10</v>
      </c>
      <c r="E254" s="14">
        <f t="shared" si="61"/>
        <v>10.5</v>
      </c>
      <c r="F254" s="14">
        <f t="shared" si="62"/>
        <v>17.5</v>
      </c>
      <c r="G254" s="30"/>
      <c r="H254" s="30"/>
      <c r="I254" s="30"/>
      <c r="J254" s="30"/>
      <c r="K254" s="30"/>
      <c r="L254" s="30"/>
    </row>
    <row r="255" spans="2:16" x14ac:dyDescent="0.25">
      <c r="B255" s="15" t="s">
        <v>17</v>
      </c>
      <c r="C255" s="42">
        <f>SUM(C247:C254)</f>
        <v>45</v>
      </c>
      <c r="D255" s="42">
        <f>SUM(D247:D254)</f>
        <v>45</v>
      </c>
      <c r="E255" s="42">
        <f>SUM(E247:E254)</f>
        <v>47.25</v>
      </c>
      <c r="F255" s="42">
        <f>SUM(F247:F254)</f>
        <v>78.75</v>
      </c>
      <c r="G255" s="30"/>
      <c r="H255" s="30"/>
      <c r="I255" s="30"/>
      <c r="J255" s="30"/>
      <c r="K255" s="30"/>
      <c r="L255" s="30"/>
    </row>
    <row r="256" spans="2:16" ht="15.75" thickBot="1" x14ac:dyDescent="0.3">
      <c r="B256" s="24"/>
      <c r="C256" s="25"/>
      <c r="D256" s="25"/>
      <c r="E256" s="25"/>
      <c r="F256" s="25"/>
    </row>
    <row r="257" spans="2:12" x14ac:dyDescent="0.25">
      <c r="B257" s="119" t="s">
        <v>45</v>
      </c>
      <c r="C257" s="137"/>
      <c r="D257" s="137"/>
      <c r="E257" s="137"/>
      <c r="F257" s="137"/>
      <c r="G257" s="30"/>
      <c r="H257" s="30"/>
      <c r="I257" s="30"/>
      <c r="J257" s="30"/>
      <c r="K257" s="30"/>
      <c r="L257" s="30"/>
    </row>
    <row r="258" spans="2:12" x14ac:dyDescent="0.25">
      <c r="B258" s="10" t="s">
        <v>3</v>
      </c>
      <c r="C258" s="11" t="s">
        <v>4</v>
      </c>
      <c r="D258" s="11" t="s">
        <v>5</v>
      </c>
      <c r="E258" s="11" t="s">
        <v>6</v>
      </c>
      <c r="F258" s="11" t="s">
        <v>7</v>
      </c>
      <c r="G258" s="30"/>
      <c r="H258" s="30"/>
      <c r="I258" s="30"/>
      <c r="J258" s="30"/>
      <c r="K258" s="30"/>
      <c r="L258" s="30"/>
    </row>
    <row r="259" spans="2:12" s="12" customFormat="1" x14ac:dyDescent="0.25">
      <c r="B259" s="13" t="s">
        <v>46</v>
      </c>
      <c r="C259" s="14">
        <v>18</v>
      </c>
      <c r="D259" s="14">
        <v>18</v>
      </c>
      <c r="E259" s="14">
        <f t="shared" ref="E259:E262" si="63">D259*1.05</f>
        <v>18.900000000000002</v>
      </c>
      <c r="F259" s="14">
        <f t="shared" ref="F259:F262" si="64">D259*1.75</f>
        <v>31.5</v>
      </c>
    </row>
    <row r="260" spans="2:12" x14ac:dyDescent="0.25">
      <c r="B260" s="17" t="s">
        <v>47</v>
      </c>
      <c r="C260" s="14">
        <v>70</v>
      </c>
      <c r="D260" s="14">
        <v>70</v>
      </c>
      <c r="E260" s="14">
        <f t="shared" si="63"/>
        <v>73.5</v>
      </c>
      <c r="F260" s="14">
        <f t="shared" si="64"/>
        <v>122.5</v>
      </c>
      <c r="G260" s="30" t="s">
        <v>279</v>
      </c>
      <c r="H260" s="30"/>
      <c r="I260" s="30"/>
      <c r="J260" s="30"/>
      <c r="K260" s="30"/>
      <c r="L260" s="30"/>
    </row>
    <row r="261" spans="2:12" x14ac:dyDescent="0.25">
      <c r="B261" s="13" t="s">
        <v>48</v>
      </c>
      <c r="C261" s="14">
        <v>24</v>
      </c>
      <c r="D261" s="14">
        <v>24</v>
      </c>
      <c r="E261" s="14">
        <f t="shared" si="63"/>
        <v>25.200000000000003</v>
      </c>
      <c r="F261" s="14">
        <f t="shared" si="64"/>
        <v>42</v>
      </c>
      <c r="G261" s="30"/>
      <c r="H261" s="30"/>
      <c r="I261" s="30"/>
      <c r="J261" s="30"/>
      <c r="K261" s="30"/>
      <c r="L261" s="30"/>
    </row>
    <row r="262" spans="2:12" x14ac:dyDescent="0.25">
      <c r="B262" s="13" t="s">
        <v>49</v>
      </c>
      <c r="C262" s="14">
        <v>15</v>
      </c>
      <c r="D262" s="14">
        <v>15</v>
      </c>
      <c r="E262" s="14">
        <f t="shared" si="63"/>
        <v>15.75</v>
      </c>
      <c r="F262" s="14">
        <f t="shared" si="64"/>
        <v>26.25</v>
      </c>
      <c r="G262" s="30"/>
      <c r="H262" s="30"/>
      <c r="I262" s="30"/>
      <c r="J262" s="30"/>
      <c r="K262" s="30"/>
      <c r="L262" s="30"/>
    </row>
    <row r="263" spans="2:12" x14ac:dyDescent="0.25">
      <c r="B263" s="15" t="s">
        <v>17</v>
      </c>
      <c r="C263" s="42">
        <f>SUM(C259:C262)</f>
        <v>127</v>
      </c>
      <c r="D263" s="42">
        <f>SUM(D259:D262)</f>
        <v>127</v>
      </c>
      <c r="E263" s="42">
        <f>SUM(E259:E262)</f>
        <v>133.35000000000002</v>
      </c>
      <c r="F263" s="42">
        <f>SUM(F259:F262)</f>
        <v>222.25</v>
      </c>
      <c r="G263" s="30"/>
      <c r="H263" s="30"/>
      <c r="I263" s="30"/>
      <c r="J263" s="30"/>
      <c r="K263" s="30"/>
      <c r="L263" s="30"/>
    </row>
    <row r="264" spans="2:12" ht="15.75" thickBot="1" x14ac:dyDescent="0.3">
      <c r="B264" s="24"/>
      <c r="C264" s="25"/>
      <c r="D264" s="25"/>
      <c r="E264" s="25"/>
      <c r="F264" s="25"/>
    </row>
    <row r="265" spans="2:12" x14ac:dyDescent="0.25">
      <c r="B265" s="119" t="s">
        <v>50</v>
      </c>
      <c r="C265" s="137"/>
      <c r="D265" s="137"/>
      <c r="E265" s="137"/>
      <c r="F265" s="137"/>
      <c r="G265" s="30"/>
      <c r="H265" s="30"/>
      <c r="I265" s="30"/>
      <c r="J265" s="30"/>
      <c r="K265" s="30"/>
      <c r="L265" s="30"/>
    </row>
    <row r="266" spans="2:12" x14ac:dyDescent="0.25">
      <c r="B266" s="10" t="s">
        <v>3</v>
      </c>
      <c r="C266" s="11" t="s">
        <v>4</v>
      </c>
      <c r="D266" s="11" t="s">
        <v>5</v>
      </c>
      <c r="E266" s="11" t="s">
        <v>6</v>
      </c>
      <c r="F266" s="11" t="s">
        <v>7</v>
      </c>
      <c r="G266" s="30"/>
      <c r="H266" s="30"/>
      <c r="I266" s="30"/>
      <c r="J266" s="30"/>
      <c r="K266" s="30"/>
      <c r="L266" s="30"/>
    </row>
    <row r="267" spans="2:12" s="12" customFormat="1" x14ac:dyDescent="0.25">
      <c r="B267" s="17" t="s">
        <v>51</v>
      </c>
      <c r="C267" s="14">
        <v>12</v>
      </c>
      <c r="D267" s="14">
        <v>12</v>
      </c>
      <c r="E267" s="14">
        <f t="shared" ref="E267:E274" si="65">D267*1.05</f>
        <v>12.600000000000001</v>
      </c>
      <c r="F267" s="14">
        <f t="shared" ref="F267:F274" si="66">D267*1.75</f>
        <v>21</v>
      </c>
    </row>
    <row r="268" spans="2:12" x14ac:dyDescent="0.25">
      <c r="B268" s="13" t="s">
        <v>52</v>
      </c>
      <c r="C268" s="14">
        <v>10</v>
      </c>
      <c r="D268" s="14">
        <v>10</v>
      </c>
      <c r="E268" s="14">
        <f t="shared" si="65"/>
        <v>10.5</v>
      </c>
      <c r="F268" s="14">
        <f t="shared" si="66"/>
        <v>17.5</v>
      </c>
      <c r="G268" s="30"/>
      <c r="H268" s="30"/>
      <c r="I268" s="30"/>
      <c r="J268" s="30"/>
      <c r="K268" s="30"/>
      <c r="L268" s="30"/>
    </row>
    <row r="269" spans="2:12" x14ac:dyDescent="0.25">
      <c r="B269" s="13" t="s">
        <v>53</v>
      </c>
      <c r="C269" s="14">
        <v>12</v>
      </c>
      <c r="D269" s="14">
        <v>12</v>
      </c>
      <c r="E269" s="14">
        <f t="shared" si="65"/>
        <v>12.600000000000001</v>
      </c>
      <c r="F269" s="14">
        <f t="shared" si="66"/>
        <v>21</v>
      </c>
      <c r="G269" s="30"/>
      <c r="H269" s="30"/>
      <c r="I269" s="30"/>
      <c r="J269" s="30"/>
      <c r="K269" s="30"/>
      <c r="L269" s="30"/>
    </row>
    <row r="270" spans="2:12" x14ac:dyDescent="0.25">
      <c r="B270" s="13" t="s">
        <v>304</v>
      </c>
      <c r="C270" s="14">
        <v>4</v>
      </c>
      <c r="D270" s="14">
        <v>4</v>
      </c>
      <c r="E270" s="14">
        <f t="shared" si="65"/>
        <v>4.2</v>
      </c>
      <c r="F270" s="14">
        <f t="shared" si="66"/>
        <v>7</v>
      </c>
      <c r="G270" s="30"/>
      <c r="H270" s="30"/>
      <c r="I270" s="30"/>
      <c r="J270" s="30"/>
      <c r="K270" s="30"/>
      <c r="L270" s="30"/>
    </row>
    <row r="271" spans="2:12" x14ac:dyDescent="0.25">
      <c r="B271" s="13" t="s">
        <v>54</v>
      </c>
      <c r="C271" s="14">
        <v>8</v>
      </c>
      <c r="D271" s="14">
        <v>8</v>
      </c>
      <c r="E271" s="14">
        <f t="shared" si="65"/>
        <v>8.4</v>
      </c>
      <c r="F271" s="14">
        <f t="shared" si="66"/>
        <v>14</v>
      </c>
      <c r="G271" s="30"/>
      <c r="H271" s="30"/>
      <c r="I271" s="30"/>
      <c r="J271" s="30"/>
      <c r="K271" s="30"/>
      <c r="L271" s="30"/>
    </row>
    <row r="272" spans="2:12" x14ac:dyDescent="0.25">
      <c r="B272" s="13" t="s">
        <v>55</v>
      </c>
      <c r="C272" s="14">
        <v>12</v>
      </c>
      <c r="D272" s="14">
        <v>12</v>
      </c>
      <c r="E272" s="14">
        <f t="shared" si="65"/>
        <v>12.600000000000001</v>
      </c>
      <c r="F272" s="14">
        <f t="shared" si="66"/>
        <v>21</v>
      </c>
      <c r="G272" s="30"/>
      <c r="H272" s="30"/>
      <c r="I272" s="30"/>
      <c r="J272" s="30"/>
      <c r="K272" s="30"/>
      <c r="L272" s="30"/>
    </row>
    <row r="273" spans="2:12" x14ac:dyDescent="0.25">
      <c r="B273" s="13" t="s">
        <v>56</v>
      </c>
      <c r="C273" s="14" t="s">
        <v>282</v>
      </c>
      <c r="D273" s="14" t="s">
        <v>282</v>
      </c>
      <c r="E273" s="14" t="s">
        <v>282</v>
      </c>
      <c r="F273" s="14" t="s">
        <v>282</v>
      </c>
      <c r="G273" s="30"/>
      <c r="H273" s="30"/>
      <c r="I273" s="30"/>
      <c r="J273" s="30"/>
      <c r="K273" s="30"/>
      <c r="L273" s="30"/>
    </row>
    <row r="274" spans="2:12" x14ac:dyDescent="0.25">
      <c r="B274" s="13" t="s">
        <v>57</v>
      </c>
      <c r="C274" s="14">
        <v>8</v>
      </c>
      <c r="D274" s="14">
        <v>8</v>
      </c>
      <c r="E274" s="14">
        <f t="shared" si="65"/>
        <v>8.4</v>
      </c>
      <c r="F274" s="14">
        <f t="shared" si="66"/>
        <v>14</v>
      </c>
      <c r="G274" s="30"/>
      <c r="H274" s="30"/>
      <c r="I274" s="30"/>
      <c r="J274" s="30"/>
      <c r="K274" s="30"/>
      <c r="L274" s="30"/>
    </row>
    <row r="275" spans="2:12" x14ac:dyDescent="0.25">
      <c r="B275" s="15" t="s">
        <v>17</v>
      </c>
      <c r="C275" s="42">
        <f>SUM(C267:C274)</f>
        <v>66</v>
      </c>
      <c r="D275" s="42">
        <f>SUM(D267:D274)</f>
        <v>66</v>
      </c>
      <c r="E275" s="42">
        <f>SUM(E267:E274)</f>
        <v>69.300000000000011</v>
      </c>
      <c r="F275" s="42">
        <f>SUM(F267:F274)</f>
        <v>115.5</v>
      </c>
      <c r="G275" s="30"/>
      <c r="H275" s="30"/>
      <c r="I275" s="30"/>
      <c r="J275" s="30"/>
      <c r="K275" s="30"/>
      <c r="L275" s="30"/>
    </row>
    <row r="276" spans="2:12" ht="15.75" thickBot="1" x14ac:dyDescent="0.3">
      <c r="B276" s="24"/>
      <c r="C276" s="25"/>
      <c r="D276" s="25"/>
      <c r="E276" s="25"/>
      <c r="F276" s="25"/>
    </row>
    <row r="277" spans="2:12" x14ac:dyDescent="0.25">
      <c r="B277" s="138" t="s">
        <v>58</v>
      </c>
      <c r="C277" s="137"/>
      <c r="D277" s="137"/>
      <c r="E277" s="137"/>
      <c r="F277" s="137"/>
      <c r="G277" s="30"/>
      <c r="H277" s="30"/>
      <c r="I277" s="30"/>
      <c r="J277" s="30"/>
      <c r="K277" s="30"/>
      <c r="L277" s="30"/>
    </row>
    <row r="278" spans="2:12" x14ac:dyDescent="0.25">
      <c r="B278" s="10" t="s">
        <v>3</v>
      </c>
      <c r="C278" s="11" t="s">
        <v>4</v>
      </c>
      <c r="D278" s="11" t="s">
        <v>5</v>
      </c>
      <c r="E278" s="11" t="s">
        <v>6</v>
      </c>
      <c r="F278" s="11" t="s">
        <v>7</v>
      </c>
      <c r="G278" s="30"/>
      <c r="H278" s="30"/>
      <c r="I278" s="30"/>
      <c r="J278" s="30"/>
      <c r="K278" s="30"/>
      <c r="L278" s="30"/>
    </row>
    <row r="279" spans="2:12" s="12" customFormat="1" x14ac:dyDescent="0.25">
      <c r="B279" s="17" t="s">
        <v>59</v>
      </c>
      <c r="C279" s="14">
        <v>8</v>
      </c>
      <c r="D279" s="14">
        <v>8</v>
      </c>
      <c r="E279" s="14">
        <f t="shared" ref="E279:E286" si="67">D279*1.05</f>
        <v>8.4</v>
      </c>
      <c r="F279" s="14">
        <f t="shared" ref="F279:F286" si="68">D279*1.75</f>
        <v>14</v>
      </c>
    </row>
    <row r="280" spans="2:12" x14ac:dyDescent="0.25">
      <c r="B280" s="13" t="s">
        <v>60</v>
      </c>
      <c r="C280" s="14">
        <v>8</v>
      </c>
      <c r="D280" s="14">
        <v>8</v>
      </c>
      <c r="E280" s="14">
        <f t="shared" si="67"/>
        <v>8.4</v>
      </c>
      <c r="F280" s="14">
        <f t="shared" si="68"/>
        <v>14</v>
      </c>
      <c r="G280" s="30"/>
      <c r="H280" s="30"/>
      <c r="I280" s="30"/>
      <c r="J280" s="30"/>
      <c r="K280" s="30"/>
      <c r="L280" s="30"/>
    </row>
    <row r="281" spans="2:12" x14ac:dyDescent="0.25">
      <c r="B281" s="13" t="s">
        <v>61</v>
      </c>
      <c r="C281" s="14">
        <v>8</v>
      </c>
      <c r="D281" s="14">
        <v>8</v>
      </c>
      <c r="E281" s="14">
        <f t="shared" si="67"/>
        <v>8.4</v>
      </c>
      <c r="F281" s="14">
        <f t="shared" si="68"/>
        <v>14</v>
      </c>
      <c r="G281" s="30"/>
      <c r="H281" s="30"/>
      <c r="I281" s="30"/>
      <c r="J281" s="30"/>
      <c r="K281" s="30"/>
      <c r="L281" s="30"/>
    </row>
    <row r="282" spans="2:12" x14ac:dyDescent="0.25">
      <c r="B282" s="13" t="s">
        <v>305</v>
      </c>
      <c r="C282" s="14">
        <v>15</v>
      </c>
      <c r="D282" s="14">
        <v>15</v>
      </c>
      <c r="E282" s="14">
        <f t="shared" si="67"/>
        <v>15.75</v>
      </c>
      <c r="F282" s="14">
        <f t="shared" si="68"/>
        <v>26.25</v>
      </c>
    </row>
    <row r="283" spans="2:12" x14ac:dyDescent="0.25">
      <c r="B283" s="13" t="s">
        <v>62</v>
      </c>
      <c r="C283" s="14">
        <v>12</v>
      </c>
      <c r="D283" s="14">
        <v>12</v>
      </c>
      <c r="E283" s="14">
        <f t="shared" si="67"/>
        <v>12.600000000000001</v>
      </c>
      <c r="F283" s="14">
        <f t="shared" si="68"/>
        <v>21</v>
      </c>
    </row>
    <row r="284" spans="2:12" x14ac:dyDescent="0.25">
      <c r="B284" s="13" t="s">
        <v>63</v>
      </c>
      <c r="C284" s="14" t="s">
        <v>282</v>
      </c>
      <c r="D284" s="14" t="s">
        <v>282</v>
      </c>
      <c r="E284" s="14" t="s">
        <v>282</v>
      </c>
      <c r="F284" s="14" t="s">
        <v>282</v>
      </c>
    </row>
    <row r="285" spans="2:12" x14ac:dyDescent="0.25">
      <c r="B285" s="13" t="s">
        <v>306</v>
      </c>
      <c r="C285" s="14" t="s">
        <v>282</v>
      </c>
      <c r="D285" s="14" t="s">
        <v>282</v>
      </c>
      <c r="E285" s="14" t="s">
        <v>282</v>
      </c>
      <c r="F285" s="14" t="s">
        <v>282</v>
      </c>
    </row>
    <row r="286" spans="2:12" x14ac:dyDescent="0.25">
      <c r="B286" s="13" t="s">
        <v>64</v>
      </c>
      <c r="C286" s="14">
        <v>12</v>
      </c>
      <c r="D286" s="14">
        <v>12</v>
      </c>
      <c r="E286" s="14">
        <f t="shared" si="67"/>
        <v>12.600000000000001</v>
      </c>
      <c r="F286" s="14">
        <f t="shared" si="68"/>
        <v>21</v>
      </c>
    </row>
    <row r="287" spans="2:12" x14ac:dyDescent="0.25">
      <c r="B287" s="13" t="s">
        <v>65</v>
      </c>
      <c r="C287" s="14" t="s">
        <v>282</v>
      </c>
      <c r="D287" s="14" t="s">
        <v>282</v>
      </c>
      <c r="E287" s="14" t="s">
        <v>282</v>
      </c>
      <c r="F287" s="14" t="s">
        <v>282</v>
      </c>
    </row>
    <row r="288" spans="2:12" x14ac:dyDescent="0.25">
      <c r="B288" s="15" t="s">
        <v>17</v>
      </c>
      <c r="C288" s="42">
        <f>SUM(C279:C287)</f>
        <v>63</v>
      </c>
      <c r="D288" s="42">
        <f>SUM(D279:D287)</f>
        <v>63</v>
      </c>
      <c r="E288" s="42">
        <f>SUM(E279:E287)</f>
        <v>66.150000000000006</v>
      </c>
      <c r="F288" s="42">
        <f>SUM(F279:F287)</f>
        <v>110.25</v>
      </c>
    </row>
    <row r="289" spans="2:12" ht="15.75" thickBot="1" x14ac:dyDescent="0.3">
      <c r="B289" s="24"/>
      <c r="C289" s="25"/>
      <c r="D289" s="25"/>
      <c r="E289" s="25"/>
      <c r="F289" s="25"/>
    </row>
    <row r="290" spans="2:12" x14ac:dyDescent="0.25">
      <c r="B290" s="119" t="s">
        <v>66</v>
      </c>
      <c r="C290" s="137"/>
      <c r="D290" s="137"/>
      <c r="E290" s="137"/>
      <c r="F290" s="137"/>
    </row>
    <row r="291" spans="2:12" x14ac:dyDescent="0.25">
      <c r="B291" s="10" t="s">
        <v>3</v>
      </c>
      <c r="C291" s="11" t="s">
        <v>4</v>
      </c>
      <c r="D291" s="11" t="s">
        <v>5</v>
      </c>
      <c r="E291" s="11" t="s">
        <v>6</v>
      </c>
      <c r="F291" s="11" t="s">
        <v>7</v>
      </c>
    </row>
    <row r="292" spans="2:12" s="12" customFormat="1" x14ac:dyDescent="0.25">
      <c r="B292" s="17" t="s">
        <v>67</v>
      </c>
      <c r="C292" s="14">
        <v>25</v>
      </c>
      <c r="D292" s="14">
        <v>25</v>
      </c>
      <c r="E292" s="14">
        <f t="shared" ref="E292:E299" si="69">D292*1.05</f>
        <v>26.25</v>
      </c>
      <c r="F292" s="14">
        <f t="shared" ref="F292:F299" si="70">D292*1.75</f>
        <v>43.75</v>
      </c>
    </row>
    <row r="293" spans="2:12" x14ac:dyDescent="0.25">
      <c r="B293" s="13" t="s">
        <v>68</v>
      </c>
      <c r="C293" s="14">
        <v>60</v>
      </c>
      <c r="D293" s="14">
        <v>60</v>
      </c>
      <c r="E293" s="14">
        <f t="shared" si="69"/>
        <v>63</v>
      </c>
      <c r="F293" s="14">
        <f t="shared" si="70"/>
        <v>105</v>
      </c>
      <c r="G293" s="5" t="s">
        <v>279</v>
      </c>
    </row>
    <row r="294" spans="2:12" x14ac:dyDescent="0.25">
      <c r="B294" s="13" t="s">
        <v>69</v>
      </c>
      <c r="C294" s="14">
        <v>120</v>
      </c>
      <c r="D294" s="14">
        <v>120</v>
      </c>
      <c r="E294" s="14">
        <f t="shared" si="69"/>
        <v>126</v>
      </c>
      <c r="F294" s="14">
        <f t="shared" si="70"/>
        <v>210</v>
      </c>
      <c r="G294" s="30" t="s">
        <v>284</v>
      </c>
      <c r="H294" s="30"/>
      <c r="I294" s="30"/>
      <c r="J294" s="30"/>
      <c r="K294" s="30"/>
      <c r="L294" s="30"/>
    </row>
    <row r="295" spans="2:12" x14ac:dyDescent="0.25">
      <c r="B295" s="13" t="s">
        <v>70</v>
      </c>
      <c r="C295" s="14">
        <v>18</v>
      </c>
      <c r="D295" s="14">
        <v>18</v>
      </c>
      <c r="E295" s="14">
        <f t="shared" si="69"/>
        <v>18.900000000000002</v>
      </c>
      <c r="F295" s="14">
        <f t="shared" si="70"/>
        <v>31.5</v>
      </c>
    </row>
    <row r="296" spans="2:12" x14ac:dyDescent="0.25">
      <c r="B296" s="13" t="s">
        <v>71</v>
      </c>
      <c r="C296" s="14" t="s">
        <v>282</v>
      </c>
      <c r="D296" s="14" t="s">
        <v>282</v>
      </c>
      <c r="E296" s="14" t="s">
        <v>282</v>
      </c>
      <c r="F296" s="14" t="s">
        <v>282</v>
      </c>
    </row>
    <row r="297" spans="2:12" x14ac:dyDescent="0.25">
      <c r="B297" s="13" t="s">
        <v>72</v>
      </c>
      <c r="C297" s="14">
        <v>12</v>
      </c>
      <c r="D297" s="14">
        <v>12</v>
      </c>
      <c r="E297" s="14">
        <f t="shared" si="69"/>
        <v>12.600000000000001</v>
      </c>
      <c r="F297" s="14">
        <f t="shared" si="70"/>
        <v>21</v>
      </c>
    </row>
    <row r="298" spans="2:12" x14ac:dyDescent="0.25">
      <c r="B298" s="13" t="s">
        <v>142</v>
      </c>
      <c r="C298" s="14">
        <v>18</v>
      </c>
      <c r="D298" s="14">
        <v>18</v>
      </c>
      <c r="E298" s="14">
        <f t="shared" si="69"/>
        <v>18.900000000000002</v>
      </c>
      <c r="F298" s="14">
        <f t="shared" si="70"/>
        <v>31.5</v>
      </c>
    </row>
    <row r="299" spans="2:12" x14ac:dyDescent="0.25">
      <c r="B299" s="13" t="s">
        <v>74</v>
      </c>
      <c r="C299" s="14">
        <v>18</v>
      </c>
      <c r="D299" s="14">
        <v>18</v>
      </c>
      <c r="E299" s="14">
        <f t="shared" si="69"/>
        <v>18.900000000000002</v>
      </c>
      <c r="F299" s="14">
        <f t="shared" si="70"/>
        <v>31.5</v>
      </c>
    </row>
    <row r="300" spans="2:12" x14ac:dyDescent="0.25">
      <c r="B300" s="15" t="s">
        <v>17</v>
      </c>
      <c r="C300" s="42">
        <f>SUM(C292:C299)</f>
        <v>271</v>
      </c>
      <c r="D300" s="42">
        <f>SUM(D292:D299)</f>
        <v>271</v>
      </c>
      <c r="E300" s="42">
        <f>SUM(E292:E299)</f>
        <v>284.54999999999995</v>
      </c>
      <c r="F300" s="42">
        <f>SUM(F292:F299)</f>
        <v>474.25</v>
      </c>
    </row>
    <row r="301" spans="2:12" ht="15.75" thickBot="1" x14ac:dyDescent="0.3">
      <c r="B301" s="24"/>
      <c r="C301" s="25"/>
      <c r="D301" s="25"/>
      <c r="E301" s="25"/>
      <c r="F301" s="25"/>
    </row>
    <row r="302" spans="2:12" x14ac:dyDescent="0.25">
      <c r="B302" s="119" t="s">
        <v>75</v>
      </c>
      <c r="C302" s="137"/>
      <c r="D302" s="137"/>
      <c r="E302" s="137"/>
      <c r="F302" s="137"/>
    </row>
    <row r="303" spans="2:12" x14ac:dyDescent="0.25">
      <c r="B303" s="10" t="s">
        <v>3</v>
      </c>
      <c r="C303" s="11" t="s">
        <v>4</v>
      </c>
      <c r="D303" s="11" t="s">
        <v>5</v>
      </c>
      <c r="E303" s="11" t="s">
        <v>6</v>
      </c>
      <c r="F303" s="11" t="s">
        <v>7</v>
      </c>
    </row>
    <row r="304" spans="2:12" s="12" customFormat="1" x14ac:dyDescent="0.25">
      <c r="B304" s="38" t="s">
        <v>307</v>
      </c>
      <c r="C304" s="14" t="s">
        <v>281</v>
      </c>
      <c r="D304" s="14" t="s">
        <v>281</v>
      </c>
      <c r="E304" s="14" t="s">
        <v>281</v>
      </c>
      <c r="F304" s="14" t="s">
        <v>281</v>
      </c>
    </row>
    <row r="305" spans="2:6" x14ac:dyDescent="0.25">
      <c r="B305" s="13" t="s">
        <v>308</v>
      </c>
      <c r="C305" s="14" t="s">
        <v>281</v>
      </c>
      <c r="D305" s="14" t="s">
        <v>281</v>
      </c>
      <c r="E305" s="14" t="s">
        <v>281</v>
      </c>
      <c r="F305" s="14" t="s">
        <v>281</v>
      </c>
    </row>
    <row r="306" spans="2:6" x14ac:dyDescent="0.25">
      <c r="B306" s="13" t="s">
        <v>309</v>
      </c>
      <c r="C306" s="14" t="s">
        <v>281</v>
      </c>
      <c r="D306" s="14" t="s">
        <v>281</v>
      </c>
      <c r="E306" s="14" t="s">
        <v>281</v>
      </c>
      <c r="F306" s="14" t="s">
        <v>281</v>
      </c>
    </row>
    <row r="307" spans="2:6" x14ac:dyDescent="0.25">
      <c r="B307" s="15" t="s">
        <v>17</v>
      </c>
      <c r="C307" s="42">
        <f>SUM(C304:C306)</f>
        <v>0</v>
      </c>
      <c r="D307" s="42">
        <f>SUM(D304:D306)</f>
        <v>0</v>
      </c>
      <c r="E307" s="42">
        <f>SUM(E304:E306)</f>
        <v>0</v>
      </c>
      <c r="F307" s="42">
        <f>SUM(F304:F306)</f>
        <v>0</v>
      </c>
    </row>
    <row r="308" spans="2:6" ht="15.75" thickBot="1" x14ac:dyDescent="0.3">
      <c r="B308" s="24"/>
      <c r="C308" s="25"/>
      <c r="D308" s="25"/>
      <c r="E308" s="25"/>
      <c r="F308" s="25"/>
    </row>
    <row r="309" spans="2:6" x14ac:dyDescent="0.25">
      <c r="B309" s="119" t="s">
        <v>78</v>
      </c>
      <c r="C309" s="137"/>
      <c r="D309" s="137"/>
      <c r="E309" s="137"/>
      <c r="F309" s="137"/>
    </row>
    <row r="310" spans="2:6" x14ac:dyDescent="0.25">
      <c r="B310" s="10" t="s">
        <v>3</v>
      </c>
      <c r="C310" s="11" t="s">
        <v>4</v>
      </c>
      <c r="D310" s="11" t="s">
        <v>5</v>
      </c>
      <c r="E310" s="11" t="s">
        <v>6</v>
      </c>
      <c r="F310" s="11" t="s">
        <v>7</v>
      </c>
    </row>
    <row r="311" spans="2:6" s="12" customFormat="1" x14ac:dyDescent="0.25">
      <c r="B311" s="17" t="s">
        <v>76</v>
      </c>
      <c r="C311" s="14" t="s">
        <v>281</v>
      </c>
      <c r="D311" s="14" t="s">
        <v>281</v>
      </c>
      <c r="E311" s="14" t="s">
        <v>281</v>
      </c>
      <c r="F311" s="14" t="s">
        <v>281</v>
      </c>
    </row>
    <row r="312" spans="2:6" x14ac:dyDescent="0.25">
      <c r="B312" s="13" t="s">
        <v>77</v>
      </c>
      <c r="C312" s="14">
        <v>12</v>
      </c>
      <c r="D312" s="14">
        <v>12</v>
      </c>
      <c r="E312" s="14">
        <f t="shared" ref="E312:E316" si="71">D312*1.05</f>
        <v>12.600000000000001</v>
      </c>
      <c r="F312" s="14">
        <f t="shared" ref="F312:F316" si="72">D312*1.75</f>
        <v>21</v>
      </c>
    </row>
    <row r="313" spans="2:6" x14ac:dyDescent="0.25">
      <c r="B313" s="13" t="s">
        <v>79</v>
      </c>
      <c r="C313" s="14">
        <v>12</v>
      </c>
      <c r="D313" s="14">
        <v>12</v>
      </c>
      <c r="E313" s="14">
        <f t="shared" si="71"/>
        <v>12.600000000000001</v>
      </c>
      <c r="F313" s="14">
        <f t="shared" si="72"/>
        <v>21</v>
      </c>
    </row>
    <row r="314" spans="2:6" x14ac:dyDescent="0.25">
      <c r="B314" s="13" t="s">
        <v>80</v>
      </c>
      <c r="C314" s="14">
        <v>12</v>
      </c>
      <c r="D314" s="14">
        <v>12</v>
      </c>
      <c r="E314" s="14">
        <f t="shared" si="71"/>
        <v>12.600000000000001</v>
      </c>
      <c r="F314" s="14">
        <f t="shared" si="72"/>
        <v>21</v>
      </c>
    </row>
    <row r="315" spans="2:6" x14ac:dyDescent="0.25">
      <c r="B315" s="13" t="s">
        <v>81</v>
      </c>
      <c r="C315" s="14">
        <v>20</v>
      </c>
      <c r="D315" s="14">
        <v>20</v>
      </c>
      <c r="E315" s="14">
        <f t="shared" si="71"/>
        <v>21</v>
      </c>
      <c r="F315" s="14">
        <f t="shared" si="72"/>
        <v>35</v>
      </c>
    </row>
    <row r="316" spans="2:6" x14ac:dyDescent="0.25">
      <c r="B316" s="13" t="s">
        <v>82</v>
      </c>
      <c r="C316" s="14">
        <v>12</v>
      </c>
      <c r="D316" s="14">
        <v>12</v>
      </c>
      <c r="E316" s="14">
        <f t="shared" si="71"/>
        <v>12.600000000000001</v>
      </c>
      <c r="F316" s="14">
        <f t="shared" si="72"/>
        <v>21</v>
      </c>
    </row>
    <row r="317" spans="2:6" x14ac:dyDescent="0.25">
      <c r="B317" s="13" t="s">
        <v>83</v>
      </c>
      <c r="C317" s="14" t="s">
        <v>282</v>
      </c>
      <c r="D317" s="14" t="s">
        <v>282</v>
      </c>
      <c r="E317" s="14" t="s">
        <v>282</v>
      </c>
      <c r="F317" s="14" t="s">
        <v>282</v>
      </c>
    </row>
    <row r="318" spans="2:6" x14ac:dyDescent="0.25">
      <c r="B318" s="15" t="s">
        <v>17</v>
      </c>
      <c r="C318" s="42">
        <f>SUM(C311:C317)</f>
        <v>68</v>
      </c>
      <c r="D318" s="42">
        <f>SUM(D311:D317)</f>
        <v>68</v>
      </c>
      <c r="E318" s="42">
        <f>SUM(E311:E317)</f>
        <v>71.400000000000006</v>
      </c>
      <c r="F318" s="42">
        <f>SUM(F311:F317)</f>
        <v>119</v>
      </c>
    </row>
    <row r="319" spans="2:6" ht="15.75" thickBot="1" x14ac:dyDescent="0.3"/>
    <row r="320" spans="2:6" x14ac:dyDescent="0.25">
      <c r="B320" s="119" t="s">
        <v>143</v>
      </c>
      <c r="C320" s="137"/>
      <c r="D320" s="137"/>
      <c r="E320" s="137"/>
      <c r="F320" s="137"/>
    </row>
    <row r="321" spans="2:12" x14ac:dyDescent="0.25">
      <c r="B321" s="10" t="s">
        <v>3</v>
      </c>
      <c r="C321" s="11" t="s">
        <v>4</v>
      </c>
      <c r="D321" s="11" t="s">
        <v>5</v>
      </c>
      <c r="E321" s="11" t="s">
        <v>6</v>
      </c>
      <c r="F321" s="11" t="s">
        <v>7</v>
      </c>
    </row>
    <row r="322" spans="2:12" s="12" customFormat="1" x14ac:dyDescent="0.25">
      <c r="B322" s="17" t="s">
        <v>85</v>
      </c>
      <c r="C322" s="14">
        <v>8</v>
      </c>
      <c r="D322" s="14">
        <v>8</v>
      </c>
      <c r="E322" s="14">
        <f t="shared" ref="E322:E325" si="73">D322*1.05</f>
        <v>8.4</v>
      </c>
      <c r="F322" s="14">
        <f t="shared" ref="F322:F325" si="74">D322*1.75</f>
        <v>14</v>
      </c>
    </row>
    <row r="323" spans="2:12" x14ac:dyDescent="0.25">
      <c r="B323" s="13" t="s">
        <v>57</v>
      </c>
      <c r="C323" s="14">
        <v>8</v>
      </c>
      <c r="D323" s="14">
        <v>8</v>
      </c>
      <c r="E323" s="14">
        <f t="shared" si="73"/>
        <v>8.4</v>
      </c>
      <c r="F323" s="14">
        <f t="shared" si="74"/>
        <v>14</v>
      </c>
    </row>
    <row r="324" spans="2:12" x14ac:dyDescent="0.25">
      <c r="B324" s="13" t="s">
        <v>86</v>
      </c>
      <c r="C324" s="14">
        <v>8</v>
      </c>
      <c r="D324" s="14">
        <v>8</v>
      </c>
      <c r="E324" s="14">
        <f t="shared" si="73"/>
        <v>8.4</v>
      </c>
      <c r="F324" s="14">
        <f t="shared" si="74"/>
        <v>14</v>
      </c>
    </row>
    <row r="325" spans="2:12" x14ac:dyDescent="0.25">
      <c r="B325" s="13" t="s">
        <v>87</v>
      </c>
      <c r="C325" s="14">
        <v>8</v>
      </c>
      <c r="D325" s="14">
        <v>8</v>
      </c>
      <c r="E325" s="14">
        <f t="shared" si="73"/>
        <v>8.4</v>
      </c>
      <c r="F325" s="14">
        <f t="shared" si="74"/>
        <v>14</v>
      </c>
    </row>
    <row r="326" spans="2:12" x14ac:dyDescent="0.25">
      <c r="B326" s="15" t="s">
        <v>17</v>
      </c>
      <c r="C326" s="42">
        <f>SUM(C322:C325)</f>
        <v>32</v>
      </c>
      <c r="D326" s="42">
        <f>SUM(D322:D325)</f>
        <v>32</v>
      </c>
      <c r="E326" s="42">
        <f>SUM(E322:E325)</f>
        <v>33.6</v>
      </c>
      <c r="F326" s="42">
        <f>SUM(F322:F325)</f>
        <v>56</v>
      </c>
    </row>
    <row r="327" spans="2:12" ht="15.75" thickBot="1" x14ac:dyDescent="0.3">
      <c r="B327" s="30"/>
      <c r="C327" s="31"/>
      <c r="D327" s="31"/>
      <c r="E327" s="31"/>
      <c r="F327" s="31"/>
    </row>
    <row r="328" spans="2:12" x14ac:dyDescent="0.25">
      <c r="B328" s="139" t="s">
        <v>88</v>
      </c>
      <c r="C328" s="140"/>
      <c r="D328" s="140"/>
      <c r="E328" s="140"/>
      <c r="F328" s="140"/>
    </row>
    <row r="329" spans="2:12" x14ac:dyDescent="0.25">
      <c r="B329" s="10" t="s">
        <v>3</v>
      </c>
      <c r="C329" s="11" t="s">
        <v>4</v>
      </c>
      <c r="D329" s="11" t="s">
        <v>5</v>
      </c>
      <c r="E329" s="11" t="s">
        <v>6</v>
      </c>
      <c r="F329" s="11" t="s">
        <v>7</v>
      </c>
    </row>
    <row r="330" spans="2:12" s="12" customFormat="1" x14ac:dyDescent="0.25">
      <c r="B330" s="32" t="s">
        <v>360</v>
      </c>
      <c r="C330" s="14">
        <v>60</v>
      </c>
      <c r="D330" s="14">
        <v>60</v>
      </c>
      <c r="E330" s="14">
        <f t="shared" ref="E330" si="75">D330*1.05</f>
        <v>63</v>
      </c>
      <c r="F330" s="14">
        <f t="shared" ref="F330" si="76">D330*1.75</f>
        <v>105</v>
      </c>
    </row>
    <row r="331" spans="2:12" x14ac:dyDescent="0.25">
      <c r="B331" s="15" t="s">
        <v>17</v>
      </c>
      <c r="C331" s="42">
        <f>SUM(C330)</f>
        <v>60</v>
      </c>
      <c r="D331" s="42">
        <f>SUM(D330)</f>
        <v>60</v>
      </c>
      <c r="E331" s="42">
        <f>SUM(E330)</f>
        <v>63</v>
      </c>
      <c r="F331" s="42">
        <f>SUM(F330)</f>
        <v>105</v>
      </c>
    </row>
    <row r="332" spans="2:12" ht="15.75" thickBot="1" x14ac:dyDescent="0.3">
      <c r="B332" s="30"/>
      <c r="C332" s="31"/>
      <c r="D332" s="31"/>
      <c r="E332" s="31"/>
      <c r="F332" s="31"/>
    </row>
    <row r="333" spans="2:12" x14ac:dyDescent="0.25">
      <c r="B333" s="139" t="s">
        <v>90</v>
      </c>
      <c r="C333" s="140"/>
      <c r="D333" s="140"/>
      <c r="E333" s="140"/>
      <c r="F333" s="140"/>
      <c r="G333" s="30"/>
      <c r="H333" s="30"/>
      <c r="I333" s="30"/>
      <c r="J333" s="30"/>
      <c r="K333" s="30"/>
      <c r="L333" s="30"/>
    </row>
    <row r="334" spans="2:12" x14ac:dyDescent="0.25">
      <c r="B334" s="10" t="s">
        <v>3</v>
      </c>
      <c r="C334" s="11" t="s">
        <v>4</v>
      </c>
      <c r="D334" s="11" t="s">
        <v>5</v>
      </c>
      <c r="E334" s="11" t="s">
        <v>6</v>
      </c>
      <c r="F334" s="11" t="s">
        <v>7</v>
      </c>
      <c r="G334" s="30"/>
      <c r="H334" s="30"/>
      <c r="I334" s="30"/>
      <c r="J334" s="30"/>
    </row>
    <row r="335" spans="2:12" s="12" customFormat="1" x14ac:dyDescent="0.25">
      <c r="B335" s="32" t="s">
        <v>91</v>
      </c>
      <c r="C335" s="14">
        <v>30</v>
      </c>
      <c r="D335" s="14">
        <v>30</v>
      </c>
      <c r="E335" s="14">
        <f t="shared" ref="E335" si="77">D335*1.05</f>
        <v>31.5</v>
      </c>
      <c r="F335" s="14">
        <f t="shared" ref="F335" si="78">D335*1.75</f>
        <v>52.5</v>
      </c>
    </row>
    <row r="336" spans="2:12" x14ac:dyDescent="0.25">
      <c r="B336" s="15" t="s">
        <v>17</v>
      </c>
      <c r="C336" s="42">
        <f>SUM(C335)</f>
        <v>30</v>
      </c>
      <c r="D336" s="42">
        <f>SUM(D335)</f>
        <v>30</v>
      </c>
      <c r="E336" s="42">
        <f>SUM(E335)</f>
        <v>31.5</v>
      </c>
      <c r="F336" s="42">
        <f>SUM(F335)</f>
        <v>52.5</v>
      </c>
      <c r="G336" s="30"/>
      <c r="H336" s="30"/>
      <c r="I336" s="30"/>
      <c r="J336" s="30"/>
      <c r="K336" s="30"/>
    </row>
    <row r="337" spans="2:14" ht="15.75" thickBot="1" x14ac:dyDescent="0.3">
      <c r="B337" s="30"/>
      <c r="C337" s="31"/>
      <c r="D337" s="31"/>
      <c r="E337" s="31"/>
      <c r="F337" s="31"/>
    </row>
    <row r="338" spans="2:14" x14ac:dyDescent="0.25">
      <c r="B338" s="119" t="s">
        <v>92</v>
      </c>
      <c r="C338" s="137"/>
      <c r="D338" s="137"/>
      <c r="E338" s="137"/>
      <c r="F338" s="137"/>
      <c r="G338" s="30"/>
      <c r="H338" s="30"/>
      <c r="I338" s="30"/>
      <c r="J338" s="30"/>
      <c r="K338" s="30"/>
      <c r="L338" s="30"/>
      <c r="M338" s="30"/>
      <c r="N338" s="30"/>
    </row>
    <row r="339" spans="2:14" x14ac:dyDescent="0.25">
      <c r="B339" s="10" t="s">
        <v>3</v>
      </c>
      <c r="C339" s="11" t="s">
        <v>4</v>
      </c>
      <c r="D339" s="11" t="s">
        <v>5</v>
      </c>
      <c r="E339" s="11" t="s">
        <v>6</v>
      </c>
      <c r="F339" s="11" t="s">
        <v>7</v>
      </c>
    </row>
    <row r="340" spans="2:14" s="12" customFormat="1" x14ac:dyDescent="0.25">
      <c r="B340" s="17" t="s">
        <v>93</v>
      </c>
      <c r="C340" s="14">
        <v>107</v>
      </c>
      <c r="D340" s="14">
        <v>107</v>
      </c>
      <c r="E340" s="14">
        <f t="shared" ref="E340" si="79">D340*1.05</f>
        <v>112.35000000000001</v>
      </c>
      <c r="F340" s="14">
        <f t="shared" ref="F340" si="80">D340*1.75</f>
        <v>187.25</v>
      </c>
      <c r="G340" s="12" t="s">
        <v>283</v>
      </c>
    </row>
    <row r="341" spans="2:14" x14ac:dyDescent="0.25">
      <c r="B341" s="15" t="s">
        <v>17</v>
      </c>
      <c r="C341" s="42">
        <f>SUM(C340)</f>
        <v>107</v>
      </c>
      <c r="D341" s="42">
        <f>SUM(D340)</f>
        <v>107</v>
      </c>
      <c r="E341" s="42">
        <f>SUM(E340)</f>
        <v>112.35000000000001</v>
      </c>
      <c r="F341" s="42">
        <f>SUM(F340)</f>
        <v>187.25</v>
      </c>
    </row>
    <row r="342" spans="2:14" ht="15.75" thickBot="1" x14ac:dyDescent="0.3">
      <c r="B342" s="30"/>
      <c r="C342" s="31"/>
      <c r="D342" s="31"/>
      <c r="E342" s="31"/>
      <c r="F342" s="31"/>
    </row>
    <row r="343" spans="2:14" x14ac:dyDescent="0.25">
      <c r="B343" s="138" t="s">
        <v>94</v>
      </c>
      <c r="C343" s="137"/>
      <c r="D343" s="137"/>
      <c r="E343" s="137"/>
      <c r="F343" s="137"/>
      <c r="G343" s="30"/>
      <c r="H343" s="30"/>
      <c r="I343" s="30"/>
      <c r="J343" s="30"/>
      <c r="K343" s="30"/>
      <c r="L343" s="30"/>
      <c r="M343" s="30"/>
      <c r="N343" s="30"/>
    </row>
    <row r="344" spans="2:14" x14ac:dyDescent="0.25">
      <c r="B344" s="10" t="s">
        <v>3</v>
      </c>
      <c r="C344" s="11" t="s">
        <v>4</v>
      </c>
      <c r="D344" s="11" t="s">
        <v>5</v>
      </c>
      <c r="E344" s="11" t="s">
        <v>6</v>
      </c>
      <c r="F344" s="11" t="s">
        <v>7</v>
      </c>
    </row>
    <row r="345" spans="2:14" s="12" customFormat="1" x14ac:dyDescent="0.25">
      <c r="B345" s="17" t="s">
        <v>95</v>
      </c>
      <c r="C345" s="14">
        <v>125</v>
      </c>
      <c r="D345" s="14">
        <v>125</v>
      </c>
      <c r="E345" s="14">
        <f t="shared" ref="E345" si="81">D345*1.05</f>
        <v>131.25</v>
      </c>
      <c r="F345" s="14">
        <f t="shared" ref="F345" si="82">D345*1.75</f>
        <v>218.75</v>
      </c>
    </row>
    <row r="346" spans="2:14" x14ac:dyDescent="0.25">
      <c r="B346" s="15" t="s">
        <v>17</v>
      </c>
      <c r="C346" s="42">
        <f>SUM(C345)</f>
        <v>125</v>
      </c>
      <c r="D346" s="42">
        <f>SUM(D345)</f>
        <v>125</v>
      </c>
      <c r="E346" s="42">
        <f>SUM(E345)</f>
        <v>131.25</v>
      </c>
      <c r="F346" s="42">
        <f>SUM(F345)</f>
        <v>218.75</v>
      </c>
      <c r="G346" s="30"/>
    </row>
    <row r="347" spans="2:14" ht="15.75" thickBot="1" x14ac:dyDescent="0.3">
      <c r="B347" s="30"/>
      <c r="C347" s="31"/>
      <c r="D347" s="31"/>
      <c r="E347" s="31"/>
      <c r="F347" s="31"/>
    </row>
    <row r="348" spans="2:14" x14ac:dyDescent="0.25">
      <c r="B348" s="139" t="s">
        <v>96</v>
      </c>
      <c r="C348" s="140"/>
      <c r="D348" s="140"/>
      <c r="E348" s="140"/>
      <c r="F348" s="140"/>
      <c r="G348" s="30"/>
      <c r="H348" s="30"/>
      <c r="I348" s="30"/>
      <c r="J348" s="30"/>
      <c r="K348" s="30"/>
      <c r="L348" s="30"/>
      <c r="M348" s="30"/>
      <c r="N348" s="30"/>
    </row>
    <row r="349" spans="2:14" x14ac:dyDescent="0.25">
      <c r="B349" s="10" t="s">
        <v>3</v>
      </c>
      <c r="C349" s="11" t="s">
        <v>4</v>
      </c>
      <c r="D349" s="11" t="s">
        <v>5</v>
      </c>
      <c r="E349" s="11" t="s">
        <v>6</v>
      </c>
      <c r="F349" s="11" t="s">
        <v>7</v>
      </c>
      <c r="G349" s="30"/>
      <c r="H349" s="30"/>
      <c r="I349" s="30"/>
    </row>
    <row r="350" spans="2:14" s="12" customFormat="1" x14ac:dyDescent="0.25">
      <c r="B350" s="32" t="s">
        <v>97</v>
      </c>
      <c r="C350" s="14">
        <v>50</v>
      </c>
      <c r="D350" s="14">
        <v>50</v>
      </c>
      <c r="E350" s="14">
        <f t="shared" ref="E350" si="83">D350*1.05</f>
        <v>52.5</v>
      </c>
      <c r="F350" s="14">
        <f t="shared" ref="F350" si="84">D350*1.75</f>
        <v>87.5</v>
      </c>
    </row>
    <row r="351" spans="2:14" x14ac:dyDescent="0.25">
      <c r="B351" s="15" t="s">
        <v>17</v>
      </c>
      <c r="C351" s="42">
        <f>SUM(C350)</f>
        <v>50</v>
      </c>
      <c r="D351" s="42">
        <f>SUM(D350)</f>
        <v>50</v>
      </c>
      <c r="E351" s="42">
        <f>SUM(E350)</f>
        <v>52.5</v>
      </c>
      <c r="F351" s="42">
        <f>SUM(F350)</f>
        <v>87.5</v>
      </c>
      <c r="G351" s="30"/>
      <c r="H351" s="30"/>
      <c r="I351" s="30"/>
      <c r="J351" s="30"/>
    </row>
    <row r="352" spans="2:14" ht="15.75" thickBot="1" x14ac:dyDescent="0.3">
      <c r="B352" s="39"/>
      <c r="C352" s="34"/>
      <c r="D352" s="34"/>
      <c r="E352" s="34"/>
      <c r="F352" s="34"/>
    </row>
    <row r="353" spans="2:14" x14ac:dyDescent="0.25">
      <c r="B353" s="139" t="s">
        <v>98</v>
      </c>
      <c r="C353" s="140"/>
      <c r="D353" s="140"/>
      <c r="E353" s="140"/>
      <c r="F353" s="140"/>
      <c r="G353" s="30"/>
      <c r="H353" s="30"/>
      <c r="I353" s="30"/>
      <c r="J353" s="30"/>
    </row>
    <row r="354" spans="2:14" x14ac:dyDescent="0.25">
      <c r="B354" s="10" t="s">
        <v>3</v>
      </c>
      <c r="C354" s="11" t="s">
        <v>4</v>
      </c>
      <c r="D354" s="11" t="s">
        <v>5</v>
      </c>
      <c r="E354" s="11" t="s">
        <v>6</v>
      </c>
      <c r="F354" s="11" t="s">
        <v>7</v>
      </c>
      <c r="G354" s="30"/>
      <c r="H354" s="30"/>
      <c r="I354" s="30"/>
      <c r="J354" s="30"/>
      <c r="K354" s="30"/>
      <c r="L354" s="30"/>
    </row>
    <row r="355" spans="2:14" s="12" customFormat="1" x14ac:dyDescent="0.25">
      <c r="B355" s="32" t="s">
        <v>310</v>
      </c>
      <c r="C355" s="14">
        <v>70</v>
      </c>
      <c r="D355" s="14">
        <v>70</v>
      </c>
      <c r="E355" s="14">
        <f t="shared" ref="E355" si="85">D355*1.05</f>
        <v>73.5</v>
      </c>
      <c r="F355" s="14">
        <f t="shared" ref="F355" si="86">D355*1.75</f>
        <v>122.5</v>
      </c>
    </row>
    <row r="356" spans="2:14" x14ac:dyDescent="0.25">
      <c r="B356" s="15" t="s">
        <v>17</v>
      </c>
      <c r="C356" s="42">
        <f>SUM(C355)</f>
        <v>70</v>
      </c>
      <c r="D356" s="42">
        <f>SUM(D355)</f>
        <v>70</v>
      </c>
      <c r="E356" s="42">
        <f>SUM(E355)</f>
        <v>73.5</v>
      </c>
      <c r="F356" s="42">
        <f>SUM(F355)</f>
        <v>122.5</v>
      </c>
      <c r="G356" s="30"/>
      <c r="H356" s="30"/>
      <c r="I356" s="30"/>
      <c r="J356" s="30"/>
      <c r="K356" s="30"/>
      <c r="L356" s="30"/>
      <c r="M356" s="30"/>
    </row>
    <row r="357" spans="2:14" ht="15.75" thickBot="1" x14ac:dyDescent="0.3">
      <c r="B357" s="39"/>
      <c r="C357" s="34"/>
      <c r="D357" s="34"/>
      <c r="E357" s="34"/>
      <c r="F357" s="34"/>
    </row>
    <row r="358" spans="2:14" x14ac:dyDescent="0.25">
      <c r="B358" s="119" t="s">
        <v>100</v>
      </c>
      <c r="C358" s="137"/>
      <c r="D358" s="137"/>
      <c r="E358" s="137"/>
      <c r="F358" s="137"/>
      <c r="G358" s="30"/>
      <c r="H358" s="30"/>
      <c r="I358" s="30"/>
      <c r="J358" s="30"/>
      <c r="K358" s="30"/>
      <c r="L358" s="30"/>
      <c r="M358" s="30"/>
    </row>
    <row r="359" spans="2:14" x14ac:dyDescent="0.25">
      <c r="B359" s="10" t="s">
        <v>3</v>
      </c>
      <c r="C359" s="11" t="s">
        <v>4</v>
      </c>
      <c r="D359" s="11" t="s">
        <v>5</v>
      </c>
      <c r="E359" s="11" t="s">
        <v>6</v>
      </c>
      <c r="F359" s="11" t="s">
        <v>7</v>
      </c>
      <c r="G359" s="30"/>
      <c r="H359" s="30"/>
      <c r="I359" s="30"/>
      <c r="J359" s="30"/>
      <c r="K359" s="30"/>
      <c r="L359" s="30"/>
    </row>
    <row r="360" spans="2:14" s="12" customFormat="1" x14ac:dyDescent="0.25">
      <c r="B360" s="17" t="s">
        <v>101</v>
      </c>
      <c r="C360" s="14">
        <v>75</v>
      </c>
      <c r="D360" s="14">
        <v>75</v>
      </c>
      <c r="E360" s="14">
        <f t="shared" ref="E360" si="87">D360*1.05</f>
        <v>78.75</v>
      </c>
      <c r="F360" s="14">
        <f t="shared" ref="F360" si="88">D360*1.75</f>
        <v>131.25</v>
      </c>
    </row>
    <row r="361" spans="2:14" x14ac:dyDescent="0.25">
      <c r="B361" s="15" t="s">
        <v>17</v>
      </c>
      <c r="C361" s="42">
        <f>SUM(C360)</f>
        <v>75</v>
      </c>
      <c r="D361" s="42">
        <f>SUM(D360)</f>
        <v>75</v>
      </c>
      <c r="E361" s="42">
        <f>SUM(E360)</f>
        <v>78.75</v>
      </c>
      <c r="F361" s="42">
        <f>SUM(F360)</f>
        <v>131.25</v>
      </c>
      <c r="G361" s="30"/>
      <c r="H361" s="30"/>
      <c r="I361" s="30"/>
      <c r="J361" s="30"/>
      <c r="K361" s="30"/>
      <c r="L361" s="30"/>
      <c r="M361" s="30"/>
    </row>
    <row r="362" spans="2:14" ht="15.75" thickBot="1" x14ac:dyDescent="0.3">
      <c r="B362" s="35"/>
      <c r="C362" s="34"/>
      <c r="D362" s="34"/>
      <c r="E362" s="34"/>
      <c r="F362" s="34"/>
    </row>
    <row r="363" spans="2:14" x14ac:dyDescent="0.25">
      <c r="B363" s="143" t="s">
        <v>102</v>
      </c>
      <c r="C363" s="140"/>
      <c r="D363" s="140"/>
      <c r="E363" s="140"/>
      <c r="F363" s="140"/>
      <c r="G363" s="30"/>
      <c r="H363" s="30"/>
      <c r="I363" s="30"/>
      <c r="J363" s="30"/>
      <c r="K363" s="30"/>
      <c r="L363" s="30"/>
      <c r="M363" s="30"/>
    </row>
    <row r="364" spans="2:14" x14ac:dyDescent="0.25">
      <c r="B364" s="10" t="s">
        <v>3</v>
      </c>
      <c r="C364" s="11" t="s">
        <v>4</v>
      </c>
      <c r="D364" s="11" t="s">
        <v>5</v>
      </c>
      <c r="E364" s="11" t="s">
        <v>6</v>
      </c>
      <c r="F364" s="11" t="s">
        <v>7</v>
      </c>
      <c r="G364" s="30"/>
      <c r="H364" s="30"/>
      <c r="I364" s="30"/>
    </row>
    <row r="365" spans="2:14" s="12" customFormat="1" x14ac:dyDescent="0.25">
      <c r="B365" s="32" t="s">
        <v>103</v>
      </c>
      <c r="C365" s="14">
        <v>30</v>
      </c>
      <c r="D365" s="14">
        <v>30</v>
      </c>
      <c r="E365" s="14">
        <f t="shared" ref="E365:E367" si="89">D365*1.05</f>
        <v>31.5</v>
      </c>
      <c r="F365" s="14">
        <f t="shared" ref="F365:F367" si="90">D365*1.75</f>
        <v>52.5</v>
      </c>
    </row>
    <row r="366" spans="2:14" x14ac:dyDescent="0.25">
      <c r="B366" s="29" t="s">
        <v>104</v>
      </c>
      <c r="C366" s="14">
        <v>40</v>
      </c>
      <c r="D366" s="14">
        <v>40</v>
      </c>
      <c r="E366" s="14">
        <f t="shared" si="89"/>
        <v>42</v>
      </c>
      <c r="F366" s="14">
        <f t="shared" si="90"/>
        <v>70</v>
      </c>
      <c r="G366" s="30"/>
      <c r="H366" s="30"/>
      <c r="I366" s="30"/>
      <c r="J366" s="30"/>
    </row>
    <row r="367" spans="2:14" x14ac:dyDescent="0.25">
      <c r="B367" s="29" t="s">
        <v>105</v>
      </c>
      <c r="C367" s="14">
        <v>50</v>
      </c>
      <c r="D367" s="14">
        <v>50</v>
      </c>
      <c r="E367" s="14">
        <f t="shared" si="89"/>
        <v>52.5</v>
      </c>
      <c r="F367" s="14">
        <f t="shared" si="90"/>
        <v>87.5</v>
      </c>
      <c r="G367" s="30"/>
      <c r="H367" s="30"/>
      <c r="I367" s="30"/>
      <c r="J367" s="30"/>
      <c r="K367" s="30"/>
      <c r="L367" s="30"/>
      <c r="M367" s="30"/>
      <c r="N367" s="30"/>
    </row>
    <row r="368" spans="2:14" x14ac:dyDescent="0.25">
      <c r="B368" s="15" t="s">
        <v>17</v>
      </c>
      <c r="C368" s="42">
        <f>SUM(C365:C367)</f>
        <v>120</v>
      </c>
      <c r="D368" s="42">
        <f>SUM(D365:D367)</f>
        <v>120</v>
      </c>
      <c r="E368" s="42">
        <f>SUM(E365:E367)</f>
        <v>126</v>
      </c>
      <c r="F368" s="42">
        <f>SUM(F365:F367)</f>
        <v>210</v>
      </c>
    </row>
    <row r="369" spans="2:14" ht="15.75" thickBot="1" x14ac:dyDescent="0.3">
      <c r="B369" s="40"/>
      <c r="C369" s="34"/>
      <c r="D369" s="25"/>
      <c r="E369" s="25"/>
      <c r="F369" s="25"/>
    </row>
    <row r="370" spans="2:14" x14ac:dyDescent="0.25">
      <c r="B370" s="139" t="s">
        <v>106</v>
      </c>
      <c r="C370" s="140"/>
      <c r="D370" s="140"/>
      <c r="E370" s="140"/>
      <c r="F370" s="140"/>
    </row>
    <row r="371" spans="2:14" x14ac:dyDescent="0.25">
      <c r="B371" s="10" t="s">
        <v>3</v>
      </c>
      <c r="C371" s="11" t="s">
        <v>4</v>
      </c>
      <c r="D371" s="11" t="s">
        <v>5</v>
      </c>
      <c r="E371" s="11" t="s">
        <v>6</v>
      </c>
      <c r="F371" s="11" t="s">
        <v>7</v>
      </c>
    </row>
    <row r="372" spans="2:14" s="12" customFormat="1" x14ac:dyDescent="0.25">
      <c r="B372" s="32" t="s">
        <v>107</v>
      </c>
      <c r="C372" s="14">
        <v>25</v>
      </c>
      <c r="D372" s="14">
        <v>25</v>
      </c>
      <c r="E372" s="14">
        <f t="shared" ref="E372" si="91">D372*1.05</f>
        <v>26.25</v>
      </c>
      <c r="F372" s="14">
        <f t="shared" ref="F372" si="92">D372*1.75</f>
        <v>43.75</v>
      </c>
    </row>
    <row r="373" spans="2:14" x14ac:dyDescent="0.25">
      <c r="B373" s="15" t="s">
        <v>17</v>
      </c>
      <c r="C373" s="42">
        <f>SUM(C372)</f>
        <v>25</v>
      </c>
      <c r="D373" s="42">
        <f>SUM(D372)</f>
        <v>25</v>
      </c>
      <c r="E373" s="42">
        <f>SUM(E372)</f>
        <v>26.25</v>
      </c>
      <c r="F373" s="42">
        <f>SUM(F372)</f>
        <v>43.75</v>
      </c>
    </row>
    <row r="374" spans="2:14" ht="15.75" thickBot="1" x14ac:dyDescent="0.3">
      <c r="B374" s="39"/>
      <c r="C374" s="34"/>
      <c r="D374" s="34"/>
      <c r="E374" s="34"/>
      <c r="F374" s="34"/>
    </row>
    <row r="375" spans="2:14" x14ac:dyDescent="0.25">
      <c r="B375" s="138" t="s">
        <v>108</v>
      </c>
      <c r="C375" s="137"/>
      <c r="D375" s="137"/>
      <c r="E375" s="137"/>
      <c r="F375" s="137"/>
    </row>
    <row r="376" spans="2:14" x14ac:dyDescent="0.25">
      <c r="B376" s="10" t="s">
        <v>3</v>
      </c>
      <c r="C376" s="11" t="s">
        <v>4</v>
      </c>
      <c r="D376" s="11" t="s">
        <v>5</v>
      </c>
      <c r="E376" s="11" t="s">
        <v>6</v>
      </c>
      <c r="F376" s="11" t="s">
        <v>7</v>
      </c>
      <c r="G376" s="30"/>
      <c r="H376" s="30"/>
      <c r="I376" s="30"/>
    </row>
    <row r="377" spans="2:14" s="12" customFormat="1" x14ac:dyDescent="0.25">
      <c r="B377" s="17" t="s">
        <v>109</v>
      </c>
      <c r="C377" s="14">
        <v>4</v>
      </c>
      <c r="D377" s="14">
        <v>4</v>
      </c>
      <c r="E377" s="14">
        <f t="shared" ref="E377:E381" si="93">D377*1.05</f>
        <v>4.2</v>
      </c>
      <c r="F377" s="14">
        <f t="shared" ref="F377:F381" si="94">D377*1.75</f>
        <v>7</v>
      </c>
    </row>
    <row r="378" spans="2:14" x14ac:dyDescent="0.25">
      <c r="B378" s="29" t="s">
        <v>110</v>
      </c>
      <c r="C378" s="14">
        <v>140</v>
      </c>
      <c r="D378" s="14">
        <v>140</v>
      </c>
      <c r="E378" s="14">
        <f t="shared" si="93"/>
        <v>147</v>
      </c>
      <c r="F378" s="14">
        <f t="shared" si="94"/>
        <v>245</v>
      </c>
      <c r="G378" s="30" t="s">
        <v>279</v>
      </c>
      <c r="H378" s="30"/>
      <c r="I378" s="30"/>
      <c r="J378" s="30"/>
      <c r="K378" s="30"/>
      <c r="L378" s="30"/>
      <c r="M378" s="30"/>
      <c r="N378" s="30"/>
    </row>
    <row r="379" spans="2:14" x14ac:dyDescent="0.25">
      <c r="B379" s="13" t="s">
        <v>111</v>
      </c>
      <c r="C379" s="14">
        <v>18</v>
      </c>
      <c r="D379" s="14">
        <v>18</v>
      </c>
      <c r="E379" s="14">
        <f t="shared" si="93"/>
        <v>18.900000000000002</v>
      </c>
      <c r="F379" s="14">
        <f t="shared" si="94"/>
        <v>31.5</v>
      </c>
      <c r="G379" s="30"/>
    </row>
    <row r="380" spans="2:14" x14ac:dyDescent="0.25">
      <c r="B380" s="13" t="s">
        <v>112</v>
      </c>
      <c r="C380" s="14">
        <v>15</v>
      </c>
      <c r="D380" s="14">
        <v>15</v>
      </c>
      <c r="E380" s="14">
        <f t="shared" si="93"/>
        <v>15.75</v>
      </c>
      <c r="F380" s="14">
        <f t="shared" si="94"/>
        <v>26.25</v>
      </c>
      <c r="G380" s="30"/>
      <c r="H380" s="30"/>
    </row>
    <row r="381" spans="2:14" x14ac:dyDescent="0.25">
      <c r="B381" s="13" t="s">
        <v>144</v>
      </c>
      <c r="C381" s="14">
        <v>18</v>
      </c>
      <c r="D381" s="14">
        <v>18</v>
      </c>
      <c r="E381" s="14">
        <f t="shared" si="93"/>
        <v>18.900000000000002</v>
      </c>
      <c r="F381" s="14">
        <f t="shared" si="94"/>
        <v>31.5</v>
      </c>
      <c r="G381" s="30"/>
      <c r="H381" s="30"/>
    </row>
    <row r="382" spans="2:14" x14ac:dyDescent="0.25">
      <c r="B382" s="15" t="s">
        <v>17</v>
      </c>
      <c r="C382" s="42">
        <f>SUM(C377:C381)</f>
        <v>195</v>
      </c>
      <c r="D382" s="42">
        <f>SUM(D377:D381)</f>
        <v>195</v>
      </c>
      <c r="E382" s="42">
        <f>SUM(E377:E381)</f>
        <v>204.75</v>
      </c>
      <c r="F382" s="42">
        <f>SUM(F377:F381)</f>
        <v>341.25</v>
      </c>
      <c r="G382" s="30"/>
      <c r="H382" s="30"/>
    </row>
    <row r="383" spans="2:14" ht="15.75" thickBot="1" x14ac:dyDescent="0.3">
      <c r="B383" s="24"/>
      <c r="C383" s="34"/>
      <c r="D383" s="34"/>
      <c r="E383" s="25"/>
      <c r="F383" s="25"/>
    </row>
    <row r="384" spans="2:14" x14ac:dyDescent="0.25">
      <c r="B384" s="119" t="s">
        <v>114</v>
      </c>
      <c r="C384" s="137"/>
      <c r="D384" s="137"/>
      <c r="E384" s="137"/>
      <c r="F384" s="137"/>
      <c r="G384" s="30"/>
      <c r="H384" s="30"/>
    </row>
    <row r="385" spans="2:14" x14ac:dyDescent="0.25">
      <c r="B385" s="10" t="s">
        <v>3</v>
      </c>
      <c r="C385" s="11" t="s">
        <v>4</v>
      </c>
      <c r="D385" s="11" t="s">
        <v>5</v>
      </c>
      <c r="E385" s="11" t="s">
        <v>6</v>
      </c>
      <c r="F385" s="11" t="s">
        <v>7</v>
      </c>
      <c r="G385" s="30"/>
      <c r="H385" s="30"/>
    </row>
    <row r="386" spans="2:14" s="12" customFormat="1" x14ac:dyDescent="0.25">
      <c r="B386" s="17" t="s">
        <v>313</v>
      </c>
      <c r="C386" s="14">
        <v>50</v>
      </c>
      <c r="D386" s="14">
        <v>50</v>
      </c>
      <c r="E386" s="14">
        <f t="shared" ref="E386:E390" si="95">D386*1.05</f>
        <v>52.5</v>
      </c>
      <c r="F386" s="14">
        <f t="shared" ref="F386:F390" si="96">D386*1.75</f>
        <v>87.5</v>
      </c>
    </row>
    <row r="387" spans="2:14" x14ac:dyDescent="0.25">
      <c r="B387" s="13" t="s">
        <v>314</v>
      </c>
      <c r="C387" s="14">
        <v>60</v>
      </c>
      <c r="D387" s="14">
        <v>60</v>
      </c>
      <c r="E387" s="14">
        <f t="shared" si="95"/>
        <v>63</v>
      </c>
      <c r="F387" s="14">
        <f t="shared" si="96"/>
        <v>105</v>
      </c>
      <c r="G387" s="30"/>
      <c r="H387" s="30"/>
    </row>
    <row r="388" spans="2:14" x14ac:dyDescent="0.25">
      <c r="B388" s="13" t="s">
        <v>315</v>
      </c>
      <c r="C388" s="14">
        <v>125</v>
      </c>
      <c r="D388" s="14">
        <v>125</v>
      </c>
      <c r="E388" s="14">
        <f t="shared" si="95"/>
        <v>131.25</v>
      </c>
      <c r="F388" s="14">
        <f t="shared" si="96"/>
        <v>218.75</v>
      </c>
      <c r="G388" s="30"/>
      <c r="H388" s="30"/>
      <c r="I388" s="30"/>
      <c r="J388" s="30"/>
      <c r="K388" s="30"/>
      <c r="L388" s="30"/>
      <c r="M388" s="30"/>
      <c r="N388" s="30"/>
    </row>
    <row r="389" spans="2:14" x14ac:dyDescent="0.25">
      <c r="B389" s="13" t="s">
        <v>316</v>
      </c>
      <c r="C389" s="14">
        <v>75</v>
      </c>
      <c r="D389" s="14">
        <v>75</v>
      </c>
      <c r="E389" s="14">
        <f t="shared" si="95"/>
        <v>78.75</v>
      </c>
      <c r="F389" s="14">
        <f t="shared" si="96"/>
        <v>131.25</v>
      </c>
    </row>
    <row r="390" spans="2:14" x14ac:dyDescent="0.25">
      <c r="B390" s="13" t="s">
        <v>318</v>
      </c>
      <c r="C390" s="14">
        <v>485</v>
      </c>
      <c r="D390" s="14">
        <v>485</v>
      </c>
      <c r="E390" s="14">
        <f t="shared" si="95"/>
        <v>509.25</v>
      </c>
      <c r="F390" s="14">
        <f t="shared" si="96"/>
        <v>848.75</v>
      </c>
    </row>
    <row r="391" spans="2:14" x14ac:dyDescent="0.25">
      <c r="B391" s="15" t="s">
        <v>17</v>
      </c>
      <c r="C391" s="42">
        <f>SUM(C386:C390)</f>
        <v>795</v>
      </c>
      <c r="D391" s="42">
        <f>SUM(D386:D390)</f>
        <v>795</v>
      </c>
      <c r="E391" s="42">
        <f>SUM(E386:E390)</f>
        <v>834.75</v>
      </c>
      <c r="F391" s="42">
        <f>SUM(F386:F390)</f>
        <v>1391.25</v>
      </c>
    </row>
    <row r="392" spans="2:14" ht="21.75" customHeight="1" x14ac:dyDescent="0.25">
      <c r="B392" s="30"/>
      <c r="C392" s="31"/>
      <c r="D392" s="31"/>
      <c r="E392" s="31"/>
      <c r="F392" s="31"/>
    </row>
    <row r="393" spans="2:14" x14ac:dyDescent="0.25">
      <c r="B393" s="30"/>
      <c r="C393" s="31"/>
      <c r="D393" s="31"/>
      <c r="E393" s="31"/>
      <c r="F393" s="31"/>
    </row>
    <row r="394" spans="2:14" x14ac:dyDescent="0.25">
      <c r="G394" s="30"/>
      <c r="H394" s="30"/>
    </row>
    <row r="395" spans="2:14" ht="15" customHeight="1" thickBot="1" x14ac:dyDescent="0.3">
      <c r="G395" s="30"/>
      <c r="H395" s="30"/>
    </row>
    <row r="396" spans="2:14" ht="49.5" customHeight="1" thickBot="1" x14ac:dyDescent="0.3">
      <c r="B396" s="41" t="s">
        <v>145</v>
      </c>
      <c r="C396" s="141">
        <f>SUM(C18,C31,C43,C48,C59,C67,C79,C92,C104,C112,C122,C130,C135,C140,C145,C150,C155,C160,C165,C172,C177,C186,C195,C213,C226,C238,C243,C255,C263,C275,C288,C300,C307,C318,C326,C331,C336,C341,C346,C351,C356,C361,C368,C373,C382,C391)</f>
        <v>5078</v>
      </c>
      <c r="D396" s="142"/>
      <c r="E396" s="5"/>
      <c r="F396" s="5"/>
    </row>
    <row r="485" spans="2:6" x14ac:dyDescent="0.25">
      <c r="B485" s="30"/>
      <c r="C485" s="31"/>
      <c r="D485" s="31"/>
      <c r="E485" s="31"/>
      <c r="F485" s="31"/>
    </row>
    <row r="486" spans="2:6" x14ac:dyDescent="0.25">
      <c r="B486" s="30"/>
      <c r="C486" s="31"/>
      <c r="D486" s="31"/>
      <c r="E486" s="31"/>
      <c r="F486" s="31"/>
    </row>
  </sheetData>
  <sheetProtection algorithmName="SHA-512" hashValue="N7CqDalEDUo1a2OIs5cFxWXuMpWsffFIIq2qHPvHyS4ozKZnLug4XkeFJSBTj7oO8SW6/YaKNznn8sxA6lpcEQ==" saltValue="mJPsSSzZYLrszH8TO4eqWg==" spinCount="100000" sheet="1" objects="1" scenarios="1"/>
  <mergeCells count="49">
    <mergeCell ref="C396:D396"/>
    <mergeCell ref="B370:F370"/>
    <mergeCell ref="B375:F375"/>
    <mergeCell ref="B384:F384"/>
    <mergeCell ref="B348:F348"/>
    <mergeCell ref="B353:F353"/>
    <mergeCell ref="B358:F358"/>
    <mergeCell ref="B363:F363"/>
    <mergeCell ref="B328:F328"/>
    <mergeCell ref="B333:F333"/>
    <mergeCell ref="B338:F338"/>
    <mergeCell ref="B343:F343"/>
    <mergeCell ref="B290:F290"/>
    <mergeCell ref="B302:F302"/>
    <mergeCell ref="B309:F309"/>
    <mergeCell ref="B320:F320"/>
    <mergeCell ref="B245:F245"/>
    <mergeCell ref="B257:F257"/>
    <mergeCell ref="B265:F265"/>
    <mergeCell ref="B277:F277"/>
    <mergeCell ref="B202:F202"/>
    <mergeCell ref="B215:F215"/>
    <mergeCell ref="B228:F228"/>
    <mergeCell ref="B240:F240"/>
    <mergeCell ref="B198:F200"/>
    <mergeCell ref="B137:F137"/>
    <mergeCell ref="B142:F142"/>
    <mergeCell ref="B147:F147"/>
    <mergeCell ref="B152:F152"/>
    <mergeCell ref="B157:F157"/>
    <mergeCell ref="B162:F162"/>
    <mergeCell ref="B167:F167"/>
    <mergeCell ref="B174:F174"/>
    <mergeCell ref="B179:F179"/>
    <mergeCell ref="B188:F188"/>
    <mergeCell ref="B106:F106"/>
    <mergeCell ref="B114:F114"/>
    <mergeCell ref="B124:F124"/>
    <mergeCell ref="B132:F132"/>
    <mergeCell ref="B61:F61"/>
    <mergeCell ref="B69:F69"/>
    <mergeCell ref="B81:F81"/>
    <mergeCell ref="B94:F94"/>
    <mergeCell ref="B50:F50"/>
    <mergeCell ref="B4:F4"/>
    <mergeCell ref="B5:F5"/>
    <mergeCell ref="B20:F20"/>
    <mergeCell ref="B33:F33"/>
    <mergeCell ref="B45:F45"/>
  </mergeCells>
  <phoneticPr fontId="0" type="noConversion"/>
  <pageMargins left="0.75" right="0.75" top="1" bottom="1" header="0.5" footer="0.5"/>
  <pageSetup firstPageNumber="245" orientation="portrait" useFirstPageNumber="1" r:id="rId1"/>
  <headerFooter alignWithMargins="0">
    <oddFooter>&amp;C&amp;P</oddFooter>
  </headerFooter>
  <rowBreaks count="2" manualBreakCount="2">
    <brk id="395" max="16383" man="1"/>
    <brk id="469" min="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2:P54"/>
  <sheetViews>
    <sheetView showGridLines="0" tabSelected="1" zoomScale="80" zoomScaleNormal="80" workbookViewId="0">
      <selection activeCell="F21" sqref="F21"/>
    </sheetView>
  </sheetViews>
  <sheetFormatPr defaultRowHeight="12.75" x14ac:dyDescent="0.2"/>
  <cols>
    <col min="1" max="1" width="9.140625" style="44"/>
    <col min="2" max="2" width="29.42578125" style="44" bestFit="1" customWidth="1"/>
    <col min="3" max="5" width="13.28515625" style="44" customWidth="1"/>
    <col min="6" max="6" width="13.7109375" style="44" customWidth="1"/>
    <col min="7" max="16384" width="9.140625" style="44"/>
  </cols>
  <sheetData>
    <row r="2" spans="2:16" ht="31.5" customHeight="1" x14ac:dyDescent="0.3">
      <c r="B2" s="43"/>
    </row>
    <row r="3" spans="2:16" ht="13.5" thickBot="1" x14ac:dyDescent="0.25"/>
    <row r="4" spans="2:16" s="12" customFormat="1" ht="24" customHeight="1" x14ac:dyDescent="0.3">
      <c r="B4" s="109" t="s">
        <v>146</v>
      </c>
      <c r="C4" s="144"/>
      <c r="D4" s="144"/>
      <c r="E4" s="144"/>
      <c r="F4" s="145"/>
      <c r="G4" s="45"/>
    </row>
    <row r="5" spans="2:16" s="5" customFormat="1" ht="18.75" customHeight="1" thickBot="1" x14ac:dyDescent="0.35">
      <c r="B5" s="112" t="s">
        <v>1</v>
      </c>
      <c r="C5" s="113"/>
      <c r="D5" s="113"/>
      <c r="E5" s="113"/>
      <c r="F5" s="114"/>
      <c r="G5" s="46" t="s">
        <v>340</v>
      </c>
      <c r="H5" s="30"/>
      <c r="I5" s="30"/>
      <c r="J5" s="30"/>
    </row>
    <row r="6" spans="2:16" s="5" customFormat="1" ht="15" x14ac:dyDescent="0.25">
      <c r="C6" s="7"/>
      <c r="D6" s="7"/>
      <c r="E6" s="7"/>
      <c r="F6" s="7"/>
      <c r="G6" s="30"/>
      <c r="H6" s="30"/>
      <c r="I6" s="30"/>
      <c r="J6" s="30"/>
      <c r="K6" s="30"/>
      <c r="L6" s="30"/>
      <c r="M6" s="30"/>
      <c r="N6" s="30"/>
      <c r="O6" s="30"/>
      <c r="P6" s="30"/>
    </row>
    <row r="7" spans="2:16" s="5" customFormat="1" ht="15" x14ac:dyDescent="0.25">
      <c r="B7" s="151" t="s">
        <v>147</v>
      </c>
      <c r="C7" s="152"/>
      <c r="D7" s="152"/>
      <c r="E7" s="152"/>
      <c r="F7" s="152"/>
      <c r="G7" s="30"/>
      <c r="H7" s="30"/>
      <c r="I7" s="30"/>
      <c r="J7" s="30"/>
    </row>
    <row r="8" spans="2:16" s="5" customFormat="1" ht="15" x14ac:dyDescent="0.25">
      <c r="B8" s="47" t="s">
        <v>3</v>
      </c>
      <c r="C8" s="48" t="s">
        <v>4</v>
      </c>
      <c r="D8" s="48" t="s">
        <v>5</v>
      </c>
      <c r="E8" s="48" t="s">
        <v>6</v>
      </c>
      <c r="F8" s="48" t="s">
        <v>7</v>
      </c>
      <c r="H8" s="30"/>
      <c r="I8" s="30"/>
      <c r="J8" s="30"/>
      <c r="K8" s="30"/>
    </row>
    <row r="9" spans="2:16" s="5" customFormat="1" ht="15" x14ac:dyDescent="0.25">
      <c r="B9" s="49" t="s">
        <v>148</v>
      </c>
      <c r="C9" s="14">
        <v>115</v>
      </c>
      <c r="D9" s="14">
        <v>115</v>
      </c>
      <c r="E9" s="14">
        <v>200</v>
      </c>
      <c r="F9" s="14" t="s">
        <v>281</v>
      </c>
      <c r="H9" s="30"/>
      <c r="I9" s="30"/>
      <c r="J9" s="30"/>
      <c r="K9" s="30"/>
    </row>
    <row r="10" spans="2:16" s="5" customFormat="1" ht="15" x14ac:dyDescent="0.25">
      <c r="B10" s="49" t="s">
        <v>149</v>
      </c>
      <c r="C10" s="14">
        <v>250</v>
      </c>
      <c r="D10" s="14">
        <v>250</v>
      </c>
      <c r="E10" s="14">
        <v>330</v>
      </c>
      <c r="F10" s="14" t="s">
        <v>281</v>
      </c>
      <c r="G10" s="30"/>
      <c r="H10" s="30"/>
      <c r="I10" s="30"/>
      <c r="J10" s="30"/>
      <c r="K10" s="30"/>
      <c r="L10" s="30"/>
      <c r="M10" s="30"/>
      <c r="N10" s="30"/>
      <c r="O10" s="30"/>
      <c r="P10" s="30"/>
    </row>
    <row r="11" spans="2:16" s="5" customFormat="1" ht="15" x14ac:dyDescent="0.25">
      <c r="B11" s="15" t="s">
        <v>17</v>
      </c>
      <c r="C11" s="42">
        <f>SUM(C9:C10)</f>
        <v>365</v>
      </c>
      <c r="D11" s="42">
        <f>SUM(D9:D10)</f>
        <v>365</v>
      </c>
      <c r="E11" s="42">
        <f>SUM(E9:E10)</f>
        <v>530</v>
      </c>
      <c r="F11" s="42">
        <f>SUM(F9:F10)</f>
        <v>0</v>
      </c>
    </row>
    <row r="12" spans="2:16" s="5" customFormat="1" ht="22.5" customHeight="1" x14ac:dyDescent="0.25">
      <c r="B12" s="50"/>
      <c r="C12" s="51"/>
      <c r="D12" s="52"/>
      <c r="E12" s="53"/>
      <c r="F12" s="53"/>
      <c r="G12" s="30"/>
      <c r="H12" s="30"/>
      <c r="I12" s="30"/>
      <c r="J12" s="30"/>
      <c r="K12" s="30"/>
      <c r="L12" s="30"/>
      <c r="M12" s="30"/>
      <c r="N12" s="30"/>
      <c r="O12" s="30"/>
      <c r="P12" s="30"/>
    </row>
    <row r="13" spans="2:16" s="5" customFormat="1" ht="15" customHeight="1" x14ac:dyDescent="0.25">
      <c r="B13" s="150" t="s">
        <v>150</v>
      </c>
      <c r="C13" s="150"/>
      <c r="D13" s="150"/>
      <c r="E13" s="150"/>
      <c r="F13" s="150"/>
      <c r="G13" s="30"/>
      <c r="H13" s="30"/>
      <c r="I13" s="30"/>
      <c r="J13" s="30"/>
      <c r="K13" s="30"/>
      <c r="L13" s="30"/>
      <c r="M13" s="30"/>
      <c r="N13" s="30"/>
      <c r="O13" s="30"/>
      <c r="P13" s="30"/>
    </row>
    <row r="14" spans="2:16" s="5" customFormat="1" ht="15" x14ac:dyDescent="0.25">
      <c r="B14" s="47" t="s">
        <v>3</v>
      </c>
      <c r="C14" s="54" t="s">
        <v>151</v>
      </c>
      <c r="D14" s="48" t="s">
        <v>152</v>
      </c>
      <c r="E14" s="48" t="s">
        <v>153</v>
      </c>
      <c r="F14" s="48" t="s">
        <v>7</v>
      </c>
      <c r="G14" s="30"/>
      <c r="H14" s="30"/>
      <c r="I14" s="30"/>
      <c r="J14" s="30"/>
      <c r="K14" s="30"/>
      <c r="L14" s="30"/>
      <c r="M14" s="30"/>
      <c r="N14" s="30"/>
      <c r="O14" s="30"/>
      <c r="P14" s="30"/>
    </row>
    <row r="15" spans="2:16" s="5" customFormat="1" ht="15" x14ac:dyDescent="0.25">
      <c r="B15" s="49" t="s">
        <v>154</v>
      </c>
      <c r="C15" s="14">
        <v>230</v>
      </c>
      <c r="D15" s="14">
        <v>230</v>
      </c>
      <c r="E15" s="14">
        <v>330</v>
      </c>
      <c r="F15" s="14" t="s">
        <v>281</v>
      </c>
      <c r="G15" s="30"/>
      <c r="H15" s="30"/>
      <c r="I15" s="30"/>
      <c r="J15" s="30"/>
      <c r="K15" s="30"/>
      <c r="L15" s="30"/>
      <c r="M15" s="30"/>
      <c r="N15" s="30"/>
      <c r="O15" s="30"/>
      <c r="P15" s="30"/>
    </row>
    <row r="16" spans="2:16" s="5" customFormat="1" ht="15" x14ac:dyDescent="0.25">
      <c r="B16" s="49" t="s">
        <v>155</v>
      </c>
      <c r="C16" s="14">
        <v>330</v>
      </c>
      <c r="D16" s="14">
        <v>330</v>
      </c>
      <c r="E16" s="14">
        <v>415</v>
      </c>
      <c r="F16" s="14" t="s">
        <v>281</v>
      </c>
      <c r="G16" s="30"/>
      <c r="H16" s="30"/>
      <c r="I16" s="30"/>
      <c r="J16" s="30"/>
      <c r="K16" s="30"/>
      <c r="L16" s="30"/>
      <c r="M16" s="30"/>
      <c r="N16" s="30"/>
      <c r="O16" s="30"/>
      <c r="P16" s="30"/>
    </row>
    <row r="17" spans="1:16" s="5" customFormat="1" ht="15" x14ac:dyDescent="0.25">
      <c r="B17" s="15" t="s">
        <v>17</v>
      </c>
      <c r="C17" s="42">
        <f>SUM(C15:C16)</f>
        <v>560</v>
      </c>
      <c r="D17" s="42">
        <f>SUM(D15:D16)</f>
        <v>560</v>
      </c>
      <c r="E17" s="42">
        <f>SUM(E15:E16)</f>
        <v>745</v>
      </c>
      <c r="F17" s="42">
        <f>SUM(F15:F16)</f>
        <v>0</v>
      </c>
    </row>
    <row r="18" spans="1:16" s="5" customFormat="1" ht="15" x14ac:dyDescent="0.25">
      <c r="B18" s="55"/>
      <c r="C18" s="56"/>
      <c r="D18" s="56"/>
      <c r="E18" s="56"/>
      <c r="F18" s="56"/>
      <c r="G18" s="30"/>
      <c r="H18" s="30"/>
      <c r="I18" s="30"/>
      <c r="J18" s="30"/>
      <c r="K18" s="30"/>
    </row>
    <row r="19" spans="1:16" s="12" customFormat="1" ht="15" x14ac:dyDescent="0.25">
      <c r="B19" s="150" t="s">
        <v>156</v>
      </c>
      <c r="C19" s="153"/>
      <c r="D19" s="153"/>
      <c r="E19" s="153"/>
      <c r="F19" s="153"/>
    </row>
    <row r="20" spans="1:16" s="5" customFormat="1" ht="15" x14ac:dyDescent="0.25">
      <c r="B20" s="47" t="s">
        <v>3</v>
      </c>
      <c r="C20" s="48" t="s">
        <v>4</v>
      </c>
      <c r="D20" s="48" t="s">
        <v>5</v>
      </c>
      <c r="E20" s="48" t="s">
        <v>6</v>
      </c>
      <c r="F20" s="48" t="s">
        <v>7</v>
      </c>
      <c r="G20" s="30"/>
      <c r="H20" s="30"/>
      <c r="I20" s="30"/>
      <c r="J20" s="30"/>
      <c r="K20" s="30"/>
      <c r="L20" s="30"/>
      <c r="M20" s="30"/>
      <c r="N20" s="30"/>
      <c r="O20" s="30"/>
      <c r="P20" s="30"/>
    </row>
    <row r="21" spans="1:16" s="5" customFormat="1" ht="15" x14ac:dyDescent="0.25">
      <c r="B21" s="49" t="s">
        <v>157</v>
      </c>
      <c r="C21" s="14">
        <v>90</v>
      </c>
      <c r="D21" s="14">
        <v>90</v>
      </c>
      <c r="E21" s="14">
        <v>150</v>
      </c>
      <c r="F21" s="14" t="s">
        <v>281</v>
      </c>
      <c r="G21" s="30"/>
      <c r="H21" s="30"/>
      <c r="I21" s="30"/>
      <c r="J21" s="30"/>
      <c r="K21" s="30"/>
      <c r="L21" s="30"/>
      <c r="M21" s="30"/>
      <c r="N21" s="30"/>
      <c r="O21" s="30"/>
      <c r="P21" s="30"/>
    </row>
    <row r="22" spans="1:16" s="5" customFormat="1" ht="15" x14ac:dyDescent="0.25">
      <c r="B22" s="15" t="s">
        <v>17</v>
      </c>
      <c r="C22" s="42">
        <f>SUM(C21)</f>
        <v>90</v>
      </c>
      <c r="D22" s="42">
        <f>SUM(D21)</f>
        <v>90</v>
      </c>
      <c r="E22" s="42">
        <f>SUM(E21)</f>
        <v>150</v>
      </c>
      <c r="F22" s="42">
        <f>SUM(F21)</f>
        <v>0</v>
      </c>
    </row>
    <row r="23" spans="1:16" s="5" customFormat="1" ht="15" x14ac:dyDescent="0.25">
      <c r="B23" s="55"/>
      <c r="C23" s="56"/>
      <c r="D23" s="56"/>
      <c r="E23" s="56"/>
      <c r="F23" s="56"/>
      <c r="G23" s="30"/>
      <c r="H23" s="30"/>
      <c r="I23" s="30"/>
      <c r="J23" s="30"/>
      <c r="K23" s="30"/>
      <c r="L23" s="30"/>
    </row>
    <row r="24" spans="1:16" s="5" customFormat="1" ht="15" x14ac:dyDescent="0.25">
      <c r="B24" s="50"/>
      <c r="C24" s="51"/>
      <c r="D24" s="52"/>
      <c r="E24" s="52"/>
      <c r="F24" s="52"/>
    </row>
    <row r="25" spans="1:16" s="5" customFormat="1" ht="15" customHeight="1" thickBot="1" x14ac:dyDescent="0.3">
      <c r="A25" s="44"/>
      <c r="B25" s="44"/>
      <c r="C25" s="44"/>
      <c r="D25" s="57"/>
      <c r="E25" s="57"/>
      <c r="F25" s="58"/>
    </row>
    <row r="26" spans="1:16" s="5" customFormat="1" ht="49.5" customHeight="1" thickBot="1" x14ac:dyDescent="0.3">
      <c r="A26" s="44"/>
      <c r="B26" s="148" t="s">
        <v>145</v>
      </c>
      <c r="C26" s="149"/>
      <c r="D26" s="146">
        <f>SUM(C22,C17,C11)</f>
        <v>1015</v>
      </c>
      <c r="E26" s="147"/>
    </row>
    <row r="27" spans="1:16" s="5" customFormat="1" ht="15" x14ac:dyDescent="0.25">
      <c r="A27" s="44"/>
      <c r="B27" s="44"/>
      <c r="C27" s="44"/>
      <c r="D27" s="44"/>
      <c r="E27" s="44"/>
      <c r="F27" s="44"/>
    </row>
    <row r="28" spans="1:16" s="5" customFormat="1" ht="15" x14ac:dyDescent="0.25">
      <c r="A28" s="44"/>
      <c r="B28" s="44"/>
      <c r="C28" s="44"/>
      <c r="D28" s="44"/>
      <c r="E28" s="44"/>
      <c r="F28" s="44"/>
    </row>
    <row r="29" spans="1:16" s="5" customFormat="1" ht="15" customHeight="1" x14ac:dyDescent="0.25">
      <c r="A29" s="44"/>
      <c r="B29" s="44"/>
      <c r="C29" s="44"/>
      <c r="D29" s="44"/>
      <c r="E29" s="44"/>
      <c r="F29" s="44"/>
    </row>
    <row r="30" spans="1:16" s="5" customFormat="1" ht="15" x14ac:dyDescent="0.25">
      <c r="A30" s="44"/>
      <c r="B30" s="44"/>
      <c r="C30" s="44"/>
      <c r="D30" s="44"/>
      <c r="E30" s="44"/>
      <c r="F30" s="44"/>
    </row>
    <row r="31" spans="1:16" s="5" customFormat="1" ht="15" x14ac:dyDescent="0.25">
      <c r="A31" s="44"/>
      <c r="B31" s="44"/>
      <c r="C31" s="44"/>
      <c r="D31" s="44"/>
      <c r="E31" s="44"/>
      <c r="F31" s="44"/>
    </row>
    <row r="32" spans="1:16" s="5" customFormat="1" ht="15" x14ac:dyDescent="0.25">
      <c r="A32" s="44"/>
      <c r="B32" s="44"/>
      <c r="C32" s="44"/>
      <c r="D32" s="44"/>
      <c r="E32" s="44"/>
      <c r="F32" s="44"/>
    </row>
    <row r="33" spans="1:6" s="5" customFormat="1" ht="15" x14ac:dyDescent="0.25">
      <c r="A33" s="44"/>
      <c r="B33" s="44"/>
      <c r="C33" s="44"/>
      <c r="D33" s="44"/>
      <c r="E33" s="44"/>
      <c r="F33" s="44"/>
    </row>
    <row r="34" spans="1:6" s="5" customFormat="1" ht="15" x14ac:dyDescent="0.25">
      <c r="A34" s="44"/>
      <c r="B34" s="44"/>
      <c r="C34" s="44"/>
      <c r="D34" s="44"/>
      <c r="E34" s="44"/>
      <c r="F34" s="44"/>
    </row>
    <row r="35" spans="1:6" s="5" customFormat="1" ht="15" x14ac:dyDescent="0.25">
      <c r="A35" s="44"/>
      <c r="B35" s="44"/>
      <c r="C35" s="44"/>
      <c r="D35" s="44"/>
      <c r="E35" s="44"/>
      <c r="F35" s="44"/>
    </row>
    <row r="36" spans="1:6" s="5" customFormat="1" ht="15" customHeight="1" x14ac:dyDescent="0.25">
      <c r="A36" s="44"/>
      <c r="B36" s="44"/>
      <c r="C36" s="44"/>
      <c r="D36" s="44"/>
      <c r="E36" s="44"/>
      <c r="F36" s="44"/>
    </row>
    <row r="37" spans="1:6" s="5" customFormat="1" ht="15" x14ac:dyDescent="0.25">
      <c r="A37" s="44"/>
      <c r="B37" s="44"/>
      <c r="C37" s="44"/>
      <c r="D37" s="44"/>
      <c r="E37" s="44"/>
      <c r="F37" s="44"/>
    </row>
    <row r="38" spans="1:6" s="5" customFormat="1" ht="15" x14ac:dyDescent="0.25">
      <c r="A38" s="44"/>
      <c r="B38" s="44"/>
      <c r="C38" s="44"/>
      <c r="D38" s="44"/>
      <c r="E38" s="44"/>
      <c r="F38" s="44"/>
    </row>
    <row r="39" spans="1:6" s="5" customFormat="1" ht="15" x14ac:dyDescent="0.25">
      <c r="A39" s="44"/>
      <c r="B39" s="44"/>
      <c r="C39" s="44"/>
      <c r="D39" s="44"/>
      <c r="E39" s="44"/>
      <c r="F39" s="44"/>
    </row>
    <row r="40" spans="1:6" s="5" customFormat="1" ht="15" x14ac:dyDescent="0.25">
      <c r="A40" s="44"/>
      <c r="B40" s="44"/>
      <c r="C40" s="44"/>
      <c r="D40" s="44"/>
      <c r="E40" s="44"/>
      <c r="F40" s="44"/>
    </row>
    <row r="41" spans="1:6" s="5" customFormat="1" ht="15" x14ac:dyDescent="0.25">
      <c r="A41" s="44"/>
      <c r="B41" s="44"/>
      <c r="C41" s="44"/>
      <c r="D41" s="44"/>
      <c r="E41" s="44"/>
      <c r="F41" s="44"/>
    </row>
    <row r="42" spans="1:6" s="5" customFormat="1" ht="15" x14ac:dyDescent="0.25">
      <c r="A42" s="44"/>
      <c r="B42" s="44"/>
      <c r="C42" s="44"/>
      <c r="D42" s="44"/>
      <c r="E42" s="44"/>
      <c r="F42" s="44"/>
    </row>
    <row r="43" spans="1:6" s="5" customFormat="1" ht="15" x14ac:dyDescent="0.25">
      <c r="A43" s="44"/>
      <c r="B43" s="44"/>
      <c r="C43" s="44"/>
      <c r="D43" s="44"/>
      <c r="E43" s="44"/>
      <c r="F43" s="44"/>
    </row>
    <row r="44" spans="1:6" s="5" customFormat="1" ht="15" x14ac:dyDescent="0.25">
      <c r="A44" s="44"/>
      <c r="B44" s="44"/>
      <c r="C44" s="44"/>
      <c r="D44" s="44"/>
      <c r="E44" s="44"/>
      <c r="F44" s="44"/>
    </row>
    <row r="45" spans="1:6" s="5" customFormat="1" ht="15" x14ac:dyDescent="0.25">
      <c r="A45" s="44"/>
      <c r="B45" s="44"/>
      <c r="C45" s="44"/>
      <c r="D45" s="44"/>
      <c r="E45" s="44"/>
      <c r="F45" s="44"/>
    </row>
    <row r="46" spans="1:6" s="5" customFormat="1" ht="15" x14ac:dyDescent="0.25">
      <c r="A46" s="44"/>
      <c r="B46" s="44"/>
      <c r="C46" s="44"/>
      <c r="D46" s="44"/>
      <c r="E46" s="44"/>
      <c r="F46" s="44"/>
    </row>
    <row r="47" spans="1:6" s="5" customFormat="1" ht="15" x14ac:dyDescent="0.25">
      <c r="A47" s="44"/>
      <c r="B47" s="44"/>
      <c r="C47" s="44"/>
      <c r="D47" s="44"/>
      <c r="E47" s="44"/>
      <c r="F47" s="44"/>
    </row>
    <row r="48" spans="1:6" s="5" customFormat="1" ht="15" x14ac:dyDescent="0.25">
      <c r="A48" s="44"/>
      <c r="B48" s="44"/>
      <c r="C48" s="44"/>
      <c r="D48" s="44"/>
      <c r="E48" s="44"/>
      <c r="F48" s="44"/>
    </row>
    <row r="49" spans="1:6" s="5" customFormat="1" ht="15" x14ac:dyDescent="0.25">
      <c r="A49" s="44"/>
      <c r="B49" s="44"/>
      <c r="C49" s="44"/>
      <c r="D49" s="44"/>
      <c r="E49" s="44"/>
      <c r="F49" s="44"/>
    </row>
    <row r="54" spans="1:6" ht="36.75" customHeight="1" x14ac:dyDescent="0.2"/>
  </sheetData>
  <sheetProtection algorithmName="SHA-512" hashValue="qC+kzu0xAczG9zbT4vorNhe+TbtRC49lGQdUZCA6e8oWDseMDHQbUqxeWk1yAs1oYtBCET0qzC0JqgA1kYVJ9w==" saltValue="th221hJ5uctC0g7rO81efA==" spinCount="100000" sheet="1" objects="1" scenarios="1"/>
  <mergeCells count="7">
    <mergeCell ref="B4:F4"/>
    <mergeCell ref="B5:F5"/>
    <mergeCell ref="D26:E26"/>
    <mergeCell ref="B26:C26"/>
    <mergeCell ref="B13:F13"/>
    <mergeCell ref="B7:F7"/>
    <mergeCell ref="B19:F19"/>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5:G21"/>
  <sheetViews>
    <sheetView showGridLines="0" topLeftCell="A4" zoomScale="90" zoomScaleNormal="90" workbookViewId="0">
      <selection activeCell="G9" sqref="G9"/>
    </sheetView>
  </sheetViews>
  <sheetFormatPr defaultRowHeight="12.75" x14ac:dyDescent="0.2"/>
  <cols>
    <col min="2" max="2" width="23.28515625" customWidth="1"/>
    <col min="3" max="3" width="14.7109375" customWidth="1"/>
    <col min="4" max="4" width="14" customWidth="1"/>
    <col min="5" max="5" width="13.5703125" customWidth="1"/>
    <col min="6" max="6" width="14.85546875" customWidth="1"/>
  </cols>
  <sheetData>
    <row r="5" spans="2:7" ht="42" customHeight="1" x14ac:dyDescent="0.2">
      <c r="B5" s="154" t="s">
        <v>273</v>
      </c>
      <c r="C5" s="154"/>
      <c r="D5" s="154"/>
      <c r="E5" s="154"/>
      <c r="F5" s="154"/>
      <c r="G5" s="104" t="s">
        <v>341</v>
      </c>
    </row>
    <row r="7" spans="2:7" ht="14.25" x14ac:dyDescent="0.2">
      <c r="B7" s="47" t="s">
        <v>3</v>
      </c>
      <c r="C7" s="48" t="s">
        <v>4</v>
      </c>
      <c r="D7" s="48" t="s">
        <v>5</v>
      </c>
      <c r="E7" s="48" t="s">
        <v>6</v>
      </c>
      <c r="F7" s="48" t="s">
        <v>7</v>
      </c>
    </row>
    <row r="8" spans="2:7" ht="20.25" customHeight="1" x14ac:dyDescent="0.2">
      <c r="B8" s="49" t="s">
        <v>242</v>
      </c>
      <c r="C8" s="14">
        <v>220</v>
      </c>
      <c r="D8" s="14">
        <v>220</v>
      </c>
      <c r="E8" s="14">
        <v>220</v>
      </c>
      <c r="F8" s="14">
        <v>321.25</v>
      </c>
    </row>
    <row r="9" spans="2:7" ht="30" customHeight="1" x14ac:dyDescent="0.2">
      <c r="B9" s="49" t="s">
        <v>243</v>
      </c>
      <c r="C9" s="14">
        <v>280</v>
      </c>
      <c r="D9" s="14">
        <v>280</v>
      </c>
      <c r="E9" s="14">
        <v>304</v>
      </c>
      <c r="F9" s="14">
        <v>400</v>
      </c>
    </row>
    <row r="10" spans="2:7" ht="14.25" x14ac:dyDescent="0.2">
      <c r="B10" s="15" t="s">
        <v>17</v>
      </c>
      <c r="C10" s="42">
        <f>SUM(C8:C9)</f>
        <v>500</v>
      </c>
      <c r="D10" s="42">
        <f>SUM(D8:D9)</f>
        <v>500</v>
      </c>
      <c r="E10" s="42">
        <f>SUM(E8:E9)</f>
        <v>524</v>
      </c>
      <c r="F10" s="42">
        <f>SUM(F8:F9)</f>
        <v>721.25</v>
      </c>
    </row>
    <row r="13" spans="2:7" ht="42" customHeight="1" x14ac:dyDescent="0.2">
      <c r="B13" s="154" t="s">
        <v>273</v>
      </c>
      <c r="C13" s="154"/>
      <c r="D13" s="154"/>
      <c r="E13" s="154"/>
      <c r="F13" s="154"/>
    </row>
    <row r="15" spans="2:7" ht="14.25" x14ac:dyDescent="0.2">
      <c r="B15" s="47" t="s">
        <v>3</v>
      </c>
      <c r="C15" s="48" t="s">
        <v>4</v>
      </c>
      <c r="D15" s="48" t="s">
        <v>5</v>
      </c>
      <c r="E15" s="48" t="s">
        <v>6</v>
      </c>
      <c r="F15" s="48" t="s">
        <v>7</v>
      </c>
    </row>
    <row r="16" spans="2:7" ht="20.25" customHeight="1" x14ac:dyDescent="0.2">
      <c r="B16" s="49" t="s">
        <v>274</v>
      </c>
      <c r="C16" s="14" t="s">
        <v>281</v>
      </c>
      <c r="D16" s="14" t="s">
        <v>281</v>
      </c>
      <c r="E16" s="14" t="s">
        <v>281</v>
      </c>
      <c r="F16" s="14" t="s">
        <v>281</v>
      </c>
    </row>
    <row r="17" spans="2:6" ht="30" customHeight="1" x14ac:dyDescent="0.2">
      <c r="B17" s="49" t="s">
        <v>275</v>
      </c>
      <c r="C17" s="14" t="s">
        <v>281</v>
      </c>
      <c r="D17" s="14" t="s">
        <v>281</v>
      </c>
      <c r="E17" s="14" t="s">
        <v>281</v>
      </c>
      <c r="F17" s="14" t="s">
        <v>281</v>
      </c>
    </row>
    <row r="18" spans="2:6" ht="14.25" x14ac:dyDescent="0.2">
      <c r="B18" s="15" t="s">
        <v>17</v>
      </c>
      <c r="C18" s="42">
        <f>SUM(C16:C17)</f>
        <v>0</v>
      </c>
      <c r="D18" s="42">
        <f>SUM(D16:D17)</f>
        <v>0</v>
      </c>
      <c r="E18" s="42">
        <f>SUM(E16:E17)</f>
        <v>0</v>
      </c>
      <c r="F18" s="42">
        <f>SUM(F16:F17)</f>
        <v>0</v>
      </c>
    </row>
    <row r="20" spans="2:6" ht="13.5" thickBot="1" x14ac:dyDescent="0.25"/>
    <row r="21" spans="2:6" ht="43.5" customHeight="1" thickBot="1" x14ac:dyDescent="0.3">
      <c r="B21" s="155" t="s">
        <v>266</v>
      </c>
      <c r="C21" s="156"/>
      <c r="D21" s="157">
        <f>C10+C18</f>
        <v>500</v>
      </c>
      <c r="E21" s="158"/>
    </row>
  </sheetData>
  <mergeCells count="4">
    <mergeCell ref="B5:F5"/>
    <mergeCell ref="B13:F13"/>
    <mergeCell ref="B21:C21"/>
    <mergeCell ref="D21:E2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E16"/>
  <sheetViews>
    <sheetView showGridLines="0" workbookViewId="0">
      <selection activeCell="E13" sqref="E13"/>
    </sheetView>
  </sheetViews>
  <sheetFormatPr defaultColWidth="9.140625" defaultRowHeight="15.75" x14ac:dyDescent="0.25"/>
  <cols>
    <col min="1" max="1" width="9.140625" style="1"/>
    <col min="2" max="2" width="39.85546875" style="1" customWidth="1"/>
    <col min="3" max="3" width="17.28515625" style="2" customWidth="1"/>
    <col min="4" max="16384" width="9.140625" style="1"/>
  </cols>
  <sheetData>
    <row r="1" spans="2:5" x14ac:dyDescent="0.25">
      <c r="B1" s="159"/>
      <c r="C1" s="160"/>
    </row>
    <row r="2" spans="2:5" ht="20.25" x14ac:dyDescent="0.3">
      <c r="B2" s="163"/>
      <c r="C2" s="163"/>
      <c r="D2" s="163"/>
      <c r="E2" s="163"/>
    </row>
    <row r="3" spans="2:5" ht="16.5" thickBot="1" x14ac:dyDescent="0.3">
      <c r="B3" s="159"/>
      <c r="C3" s="160"/>
    </row>
    <row r="4" spans="2:5" ht="25.5" customHeight="1" thickBot="1" x14ac:dyDescent="0.3">
      <c r="B4" s="161" t="s">
        <v>244</v>
      </c>
      <c r="C4" s="162"/>
    </row>
    <row r="5" spans="2:5" x14ac:dyDescent="0.25">
      <c r="B5" s="86" t="s">
        <v>245</v>
      </c>
      <c r="C5" s="87" t="s">
        <v>246</v>
      </c>
    </row>
    <row r="6" spans="2:5" x14ac:dyDescent="0.25">
      <c r="B6" s="88" t="s">
        <v>247</v>
      </c>
      <c r="C6" s="89">
        <v>260</v>
      </c>
    </row>
    <row r="7" spans="2:5" x14ac:dyDescent="0.25">
      <c r="B7" s="88" t="s">
        <v>248</v>
      </c>
      <c r="C7" s="89">
        <v>190</v>
      </c>
    </row>
    <row r="8" spans="2:5" x14ac:dyDescent="0.25">
      <c r="B8" s="88" t="s">
        <v>249</v>
      </c>
      <c r="C8" s="89">
        <v>190</v>
      </c>
    </row>
    <row r="9" spans="2:5" x14ac:dyDescent="0.25">
      <c r="B9" s="88" t="s">
        <v>250</v>
      </c>
      <c r="C9" s="89">
        <v>145</v>
      </c>
    </row>
    <row r="10" spans="2:5" x14ac:dyDescent="0.25">
      <c r="B10" s="88" t="s">
        <v>251</v>
      </c>
      <c r="C10" s="89">
        <v>145</v>
      </c>
    </row>
    <row r="11" spans="2:5" x14ac:dyDescent="0.25">
      <c r="B11" s="88" t="s">
        <v>252</v>
      </c>
      <c r="C11" s="89">
        <v>120</v>
      </c>
    </row>
    <row r="12" spans="2:5" x14ac:dyDescent="0.25">
      <c r="B12" s="88" t="s">
        <v>253</v>
      </c>
      <c r="C12" s="89">
        <v>115</v>
      </c>
    </row>
    <row r="13" spans="2:5" x14ac:dyDescent="0.25">
      <c r="B13" s="88" t="s">
        <v>254</v>
      </c>
      <c r="C13" s="89">
        <v>145</v>
      </c>
    </row>
    <row r="14" spans="2:5" x14ac:dyDescent="0.25">
      <c r="B14" s="88" t="s">
        <v>255</v>
      </c>
      <c r="C14" s="89" t="s">
        <v>287</v>
      </c>
    </row>
    <row r="15" spans="2:5" x14ac:dyDescent="0.25">
      <c r="B15" s="88" t="s">
        <v>256</v>
      </c>
      <c r="C15" s="89" t="s">
        <v>287</v>
      </c>
    </row>
    <row r="16" spans="2:5" ht="16.5" thickBot="1" x14ac:dyDescent="0.3">
      <c r="B16" s="90" t="s">
        <v>257</v>
      </c>
      <c r="C16" s="89" t="s">
        <v>286</v>
      </c>
    </row>
  </sheetData>
  <mergeCells count="4">
    <mergeCell ref="B3:C3"/>
    <mergeCell ref="B1:C1"/>
    <mergeCell ref="B4:C4"/>
    <mergeCell ref="B2:E2"/>
  </mergeCells>
  <phoneticPr fontId="0" type="noConversion"/>
  <pageMargins left="0.75" right="0.75" top="1" bottom="1" header="0.5" footer="0.5"/>
  <pageSetup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2:P324"/>
  <sheetViews>
    <sheetView showGridLines="0" topLeftCell="A205" zoomScale="90" zoomScaleNormal="90" workbookViewId="0">
      <selection activeCell="G259" sqref="G259"/>
    </sheetView>
  </sheetViews>
  <sheetFormatPr defaultRowHeight="12.75" x14ac:dyDescent="0.2"/>
  <cols>
    <col min="1" max="1" width="9.140625" style="44"/>
    <col min="2" max="2" width="18.42578125" style="44" customWidth="1"/>
    <col min="3" max="6" width="12.7109375" style="44" customWidth="1"/>
    <col min="7" max="16384" width="9.140625" style="44"/>
  </cols>
  <sheetData>
    <row r="2" spans="2:11" ht="18" x14ac:dyDescent="0.25">
      <c r="B2" s="59"/>
    </row>
    <row r="3" spans="2:11" ht="13.5" thickBot="1" x14ac:dyDescent="0.25"/>
    <row r="4" spans="2:11" ht="45" customHeight="1" thickBot="1" x14ac:dyDescent="0.25">
      <c r="B4" s="168" t="s">
        <v>158</v>
      </c>
      <c r="C4" s="169"/>
      <c r="D4" s="169"/>
      <c r="E4" s="169"/>
      <c r="F4" s="170"/>
    </row>
    <row r="5" spans="2:11" s="5" customFormat="1" ht="15" x14ac:dyDescent="0.25">
      <c r="B5" s="174" t="s">
        <v>159</v>
      </c>
      <c r="C5" s="175"/>
      <c r="D5" s="175"/>
      <c r="E5" s="175"/>
      <c r="F5" s="175"/>
    </row>
    <row r="6" spans="2:11" s="12" customFormat="1" ht="15" x14ac:dyDescent="0.25">
      <c r="B6" s="10" t="s">
        <v>3</v>
      </c>
      <c r="C6" s="11" t="s">
        <v>4</v>
      </c>
      <c r="D6" s="11" t="s">
        <v>5</v>
      </c>
      <c r="E6" s="11" t="s">
        <v>6</v>
      </c>
      <c r="F6" s="11" t="s">
        <v>7</v>
      </c>
    </row>
    <row r="7" spans="2:11" s="5" customFormat="1" ht="30" x14ac:dyDescent="0.25">
      <c r="B7" s="60" t="s">
        <v>160</v>
      </c>
      <c r="C7" s="14" t="s">
        <v>281</v>
      </c>
      <c r="D7" s="14" t="s">
        <v>281</v>
      </c>
      <c r="E7" s="14" t="s">
        <v>281</v>
      </c>
      <c r="F7" s="14" t="s">
        <v>281</v>
      </c>
    </row>
    <row r="8" spans="2:11" s="5" customFormat="1" ht="30" x14ac:dyDescent="0.25">
      <c r="B8" s="13" t="s">
        <v>161</v>
      </c>
      <c r="C8" s="14">
        <v>10</v>
      </c>
      <c r="D8" s="14">
        <v>10</v>
      </c>
      <c r="E8" s="14">
        <f>D8*1.05</f>
        <v>10.5</v>
      </c>
      <c r="F8" s="14">
        <f>D8*1.75</f>
        <v>17.5</v>
      </c>
      <c r="G8" s="30"/>
      <c r="H8" s="30"/>
      <c r="I8" s="30"/>
      <c r="J8" s="30"/>
      <c r="K8" s="30"/>
    </row>
    <row r="9" spans="2:11" s="5" customFormat="1" ht="15" x14ac:dyDescent="0.25">
      <c r="B9" s="13" t="s">
        <v>162</v>
      </c>
      <c r="C9" s="14">
        <v>12</v>
      </c>
      <c r="D9" s="14">
        <v>12</v>
      </c>
      <c r="E9" s="14">
        <f>D9*1.05</f>
        <v>12.600000000000001</v>
      </c>
      <c r="F9" s="14">
        <f>D9*1.75</f>
        <v>21</v>
      </c>
      <c r="G9" s="30"/>
      <c r="H9" s="30"/>
      <c r="I9" s="30"/>
      <c r="J9" s="30"/>
      <c r="K9" s="30"/>
    </row>
    <row r="10" spans="2:11" s="5" customFormat="1" ht="30" x14ac:dyDescent="0.25">
      <c r="B10" s="13" t="s">
        <v>163</v>
      </c>
      <c r="C10" s="14" t="s">
        <v>281</v>
      </c>
      <c r="D10" s="14" t="s">
        <v>281</v>
      </c>
      <c r="E10" s="14" t="s">
        <v>281</v>
      </c>
      <c r="F10" s="14" t="s">
        <v>281</v>
      </c>
      <c r="G10" s="30"/>
      <c r="H10" s="30"/>
      <c r="I10" s="30"/>
      <c r="J10" s="30"/>
      <c r="K10" s="30"/>
    </row>
    <row r="11" spans="2:11" s="5" customFormat="1" ht="15" x14ac:dyDescent="0.25">
      <c r="B11" s="13" t="s">
        <v>164</v>
      </c>
      <c r="C11" s="14">
        <v>12</v>
      </c>
      <c r="D11" s="14">
        <v>12</v>
      </c>
      <c r="E11" s="14">
        <f>D11*1.05</f>
        <v>12.600000000000001</v>
      </c>
      <c r="F11" s="14">
        <f>D11*1.75</f>
        <v>21</v>
      </c>
      <c r="G11" s="30"/>
      <c r="H11" s="30"/>
      <c r="I11" s="30"/>
      <c r="J11" s="30"/>
      <c r="K11" s="30"/>
    </row>
    <row r="12" spans="2:11" s="5" customFormat="1" ht="15" x14ac:dyDescent="0.25">
      <c r="B12" s="13" t="s">
        <v>165</v>
      </c>
      <c r="C12" s="14">
        <v>25</v>
      </c>
      <c r="D12" s="14">
        <v>25</v>
      </c>
      <c r="E12" s="14">
        <f>D12*1.05</f>
        <v>26.25</v>
      </c>
      <c r="F12" s="14">
        <f>D12*1.75</f>
        <v>43.75</v>
      </c>
      <c r="G12" s="30"/>
      <c r="H12" s="30"/>
      <c r="I12" s="30"/>
      <c r="J12" s="30"/>
      <c r="K12" s="30"/>
    </row>
    <row r="13" spans="2:11" s="5" customFormat="1" ht="15" x14ac:dyDescent="0.25">
      <c r="B13" s="13" t="s">
        <v>166</v>
      </c>
      <c r="C13" s="14">
        <v>15</v>
      </c>
      <c r="D13" s="14">
        <v>15</v>
      </c>
      <c r="E13" s="14">
        <f>D13*1.05</f>
        <v>15.75</v>
      </c>
      <c r="F13" s="14">
        <f>D13*1.75</f>
        <v>26.25</v>
      </c>
      <c r="G13" s="30"/>
      <c r="H13" s="30"/>
      <c r="I13" s="30"/>
      <c r="J13" s="30"/>
      <c r="K13" s="30"/>
    </row>
    <row r="14" spans="2:11" s="5" customFormat="1" ht="15" x14ac:dyDescent="0.25">
      <c r="B14" s="15" t="s">
        <v>17</v>
      </c>
      <c r="C14" s="42">
        <f>SUM(C7:C13)</f>
        <v>74</v>
      </c>
      <c r="D14" s="42">
        <f>SUM(D7:D13)</f>
        <v>74</v>
      </c>
      <c r="E14" s="42">
        <f>SUM(E7:E13)</f>
        <v>77.7</v>
      </c>
      <c r="F14" s="42">
        <f>SUM(F7:F13)</f>
        <v>129.5</v>
      </c>
    </row>
    <row r="15" spans="2:11" s="5" customFormat="1" ht="15.75" thickBot="1" x14ac:dyDescent="0.3">
      <c r="B15" s="24"/>
      <c r="C15" s="61"/>
      <c r="D15" s="61"/>
      <c r="E15" s="61"/>
      <c r="F15" s="61"/>
      <c r="G15" s="30"/>
      <c r="H15" s="30"/>
      <c r="I15" s="30"/>
      <c r="J15" s="30"/>
      <c r="K15" s="30"/>
    </row>
    <row r="16" spans="2:11" s="5" customFormat="1" ht="15" x14ac:dyDescent="0.25">
      <c r="B16" s="119" t="s">
        <v>167</v>
      </c>
      <c r="C16" s="120"/>
      <c r="D16" s="120"/>
      <c r="E16" s="120"/>
      <c r="F16" s="120"/>
      <c r="G16" s="30" t="s">
        <v>288</v>
      </c>
      <c r="H16" s="30"/>
      <c r="I16" s="30"/>
      <c r="J16" s="30"/>
      <c r="K16" s="30"/>
    </row>
    <row r="17" spans="2:14" s="12" customFormat="1" ht="15" x14ac:dyDescent="0.25">
      <c r="B17" s="10" t="s">
        <v>3</v>
      </c>
      <c r="C17" s="11" t="s">
        <v>4</v>
      </c>
      <c r="D17" s="11" t="s">
        <v>5</v>
      </c>
      <c r="E17" s="11" t="s">
        <v>6</v>
      </c>
      <c r="F17" s="11" t="s">
        <v>7</v>
      </c>
    </row>
    <row r="18" spans="2:14" s="5" customFormat="1" ht="30" x14ac:dyDescent="0.25">
      <c r="B18" s="17" t="s">
        <v>168</v>
      </c>
      <c r="C18" s="14">
        <v>30</v>
      </c>
      <c r="D18" s="14">
        <v>33</v>
      </c>
      <c r="E18" s="14">
        <v>45</v>
      </c>
      <c r="F18" s="14" t="s">
        <v>281</v>
      </c>
      <c r="G18" s="30"/>
      <c r="H18" s="30"/>
      <c r="I18" s="30"/>
      <c r="J18" s="30"/>
      <c r="K18" s="30"/>
    </row>
    <row r="19" spans="2:14" s="5" customFormat="1" ht="30" x14ac:dyDescent="0.25">
      <c r="B19" s="13" t="s">
        <v>169</v>
      </c>
      <c r="C19" s="14">
        <v>30</v>
      </c>
      <c r="D19" s="14">
        <v>33</v>
      </c>
      <c r="E19" s="14">
        <v>45</v>
      </c>
      <c r="F19" s="14" t="s">
        <v>281</v>
      </c>
      <c r="G19" s="30"/>
      <c r="H19" s="30"/>
      <c r="I19" s="30"/>
      <c r="J19" s="30"/>
      <c r="K19" s="30"/>
      <c r="L19" s="30"/>
      <c r="M19" s="30"/>
      <c r="N19" s="30"/>
    </row>
    <row r="20" spans="2:14" s="5" customFormat="1" ht="15" x14ac:dyDescent="0.25">
      <c r="B20" s="20" t="s">
        <v>170</v>
      </c>
      <c r="C20" s="14">
        <v>90</v>
      </c>
      <c r="D20" s="14">
        <v>99</v>
      </c>
      <c r="E20" s="14">
        <v>135</v>
      </c>
      <c r="F20" s="62"/>
    </row>
    <row r="21" spans="2:14" s="5" customFormat="1" ht="15" x14ac:dyDescent="0.25">
      <c r="B21" s="20" t="s">
        <v>171</v>
      </c>
      <c r="C21" s="14">
        <v>90</v>
      </c>
      <c r="D21" s="14">
        <v>99</v>
      </c>
      <c r="E21" s="14">
        <v>135</v>
      </c>
      <c r="F21" s="63"/>
    </row>
    <row r="22" spans="2:14" s="5" customFormat="1" ht="15" x14ac:dyDescent="0.25">
      <c r="B22" s="13" t="s">
        <v>172</v>
      </c>
      <c r="C22" s="14">
        <v>100</v>
      </c>
      <c r="D22" s="14">
        <v>110</v>
      </c>
      <c r="E22" s="14">
        <v>150</v>
      </c>
      <c r="F22" s="62"/>
    </row>
    <row r="23" spans="2:14" s="5" customFormat="1" ht="30" x14ac:dyDescent="0.25">
      <c r="B23" s="64" t="s">
        <v>173</v>
      </c>
      <c r="C23" s="14">
        <v>80</v>
      </c>
      <c r="D23" s="14">
        <v>88</v>
      </c>
      <c r="E23" s="14">
        <v>120</v>
      </c>
      <c r="F23" s="63"/>
    </row>
    <row r="24" spans="2:14" s="5" customFormat="1" ht="15" x14ac:dyDescent="0.25">
      <c r="B24" s="13" t="s">
        <v>174</v>
      </c>
      <c r="C24" s="14">
        <v>115</v>
      </c>
      <c r="D24" s="14">
        <v>126.5</v>
      </c>
      <c r="E24" s="14">
        <v>172.5</v>
      </c>
      <c r="F24" s="62"/>
    </row>
    <row r="25" spans="2:14" s="5" customFormat="1" ht="15" x14ac:dyDescent="0.25">
      <c r="B25" s="13" t="s">
        <v>175</v>
      </c>
      <c r="C25" s="14">
        <v>80</v>
      </c>
      <c r="D25" s="14">
        <v>88</v>
      </c>
      <c r="E25" s="14">
        <v>120</v>
      </c>
      <c r="F25" s="63"/>
    </row>
    <row r="26" spans="2:14" s="5" customFormat="1" ht="15" x14ac:dyDescent="0.25">
      <c r="B26" s="13" t="s">
        <v>176</v>
      </c>
      <c r="C26" s="14">
        <v>115</v>
      </c>
      <c r="D26" s="14">
        <v>126.5</v>
      </c>
      <c r="E26" s="14">
        <v>172.5</v>
      </c>
      <c r="F26" s="63"/>
    </row>
    <row r="27" spans="2:14" s="5" customFormat="1" ht="15" x14ac:dyDescent="0.25">
      <c r="B27" s="15" t="s">
        <v>17</v>
      </c>
      <c r="C27" s="42">
        <f>SUM(C18:C26)</f>
        <v>730</v>
      </c>
      <c r="D27" s="42">
        <f>SUM(D18:D26)</f>
        <v>803</v>
      </c>
      <c r="E27" s="42">
        <f>SUM(E18:E26)</f>
        <v>1095</v>
      </c>
      <c r="F27" s="42">
        <f>SUM(F18:F19)</f>
        <v>0</v>
      </c>
    </row>
    <row r="28" spans="2:14" s="5" customFormat="1" ht="15.75" thickBot="1" x14ac:dyDescent="0.3">
      <c r="B28" s="30"/>
      <c r="C28" s="31"/>
      <c r="D28" s="31"/>
      <c r="E28" s="31"/>
      <c r="F28" s="31"/>
    </row>
    <row r="29" spans="2:14" s="5" customFormat="1" ht="15" x14ac:dyDescent="0.25">
      <c r="B29" s="138" t="s">
        <v>177</v>
      </c>
      <c r="C29" s="120"/>
      <c r="D29" s="120"/>
      <c r="E29" s="120"/>
      <c r="F29" s="120"/>
    </row>
    <row r="30" spans="2:14" s="12" customFormat="1" ht="15" x14ac:dyDescent="0.25">
      <c r="B30" s="10" t="s">
        <v>3</v>
      </c>
      <c r="C30" s="11" t="s">
        <v>4</v>
      </c>
      <c r="D30" s="11" t="s">
        <v>5</v>
      </c>
      <c r="E30" s="11" t="s">
        <v>6</v>
      </c>
      <c r="F30" s="11" t="s">
        <v>7</v>
      </c>
    </row>
    <row r="31" spans="2:14" s="5" customFormat="1" ht="15" x14ac:dyDescent="0.25">
      <c r="B31" s="17" t="s">
        <v>297</v>
      </c>
      <c r="C31" s="14">
        <v>50</v>
      </c>
      <c r="D31" s="14">
        <v>50</v>
      </c>
      <c r="E31" s="14">
        <f t="shared" ref="E31:E32" si="0">D31*1.05</f>
        <v>52.5</v>
      </c>
      <c r="F31" s="14">
        <f t="shared" ref="F31:F32" si="1">D31*1.75</f>
        <v>87.5</v>
      </c>
    </row>
    <row r="32" spans="2:14" s="5" customFormat="1" ht="30" x14ac:dyDescent="0.25">
      <c r="B32" s="64" t="s">
        <v>296</v>
      </c>
      <c r="C32" s="14">
        <v>60</v>
      </c>
      <c r="D32" s="14">
        <v>60</v>
      </c>
      <c r="E32" s="14">
        <f t="shared" si="0"/>
        <v>63</v>
      </c>
      <c r="F32" s="14">
        <f t="shared" si="1"/>
        <v>105</v>
      </c>
      <c r="G32" s="30"/>
      <c r="H32" s="30"/>
      <c r="I32" s="30"/>
      <c r="J32" s="30"/>
      <c r="K32" s="30"/>
      <c r="L32" s="30"/>
      <c r="M32" s="30"/>
      <c r="N32" s="30"/>
    </row>
    <row r="33" spans="2:14" s="5" customFormat="1" ht="15" x14ac:dyDescent="0.25">
      <c r="B33" s="15" t="s">
        <v>17</v>
      </c>
      <c r="C33" s="42">
        <f>SUM(C31:C32)</f>
        <v>110</v>
      </c>
      <c r="D33" s="42">
        <f>SUM(D31:D32)</f>
        <v>110</v>
      </c>
      <c r="E33" s="42">
        <f>SUM(E31:E32)</f>
        <v>115.5</v>
      </c>
      <c r="F33" s="42">
        <f>SUM(F31:F32)</f>
        <v>192.5</v>
      </c>
    </row>
    <row r="34" spans="2:14" s="5" customFormat="1" ht="15.75" thickBot="1" x14ac:dyDescent="0.3">
      <c r="B34" s="30"/>
      <c r="C34" s="31"/>
      <c r="D34" s="31"/>
      <c r="E34" s="31"/>
      <c r="F34" s="31"/>
      <c r="G34" s="30"/>
      <c r="H34" s="30"/>
      <c r="I34" s="30"/>
      <c r="J34" s="30"/>
      <c r="K34" s="30"/>
    </row>
    <row r="35" spans="2:14" s="5" customFormat="1" ht="15" x14ac:dyDescent="0.25">
      <c r="B35" s="119" t="s">
        <v>180</v>
      </c>
      <c r="C35" s="120"/>
      <c r="D35" s="120"/>
      <c r="E35" s="120"/>
      <c r="F35" s="120"/>
      <c r="G35" s="30"/>
      <c r="H35" s="30"/>
      <c r="I35" s="30"/>
      <c r="J35" s="30"/>
      <c r="K35" s="30"/>
      <c r="L35" s="30"/>
    </row>
    <row r="36" spans="2:14" s="12" customFormat="1" ht="15" x14ac:dyDescent="0.25">
      <c r="B36" s="10" t="s">
        <v>3</v>
      </c>
      <c r="C36" s="11" t="s">
        <v>4</v>
      </c>
      <c r="D36" s="11" t="s">
        <v>5</v>
      </c>
      <c r="E36" s="11" t="s">
        <v>6</v>
      </c>
      <c r="F36" s="11" t="s">
        <v>7</v>
      </c>
    </row>
    <row r="37" spans="2:14" s="5" customFormat="1" ht="15" x14ac:dyDescent="0.25">
      <c r="B37" s="17" t="s">
        <v>178</v>
      </c>
      <c r="C37" s="14">
        <v>93</v>
      </c>
      <c r="D37" s="14">
        <v>93</v>
      </c>
      <c r="E37" s="14">
        <f t="shared" ref="E37:E38" si="2">D37*1.05</f>
        <v>97.65</v>
      </c>
      <c r="F37" s="14">
        <f t="shared" ref="F37:F38" si="3">D37*1.75</f>
        <v>162.75</v>
      </c>
      <c r="G37" s="30" t="s">
        <v>279</v>
      </c>
      <c r="H37" s="30"/>
      <c r="I37" s="30"/>
      <c r="J37" s="30"/>
      <c r="K37" s="30"/>
      <c r="L37" s="30"/>
    </row>
    <row r="38" spans="2:14" s="5" customFormat="1" ht="15" x14ac:dyDescent="0.25">
      <c r="B38" s="13" t="s">
        <v>149</v>
      </c>
      <c r="C38" s="14">
        <v>93</v>
      </c>
      <c r="D38" s="14">
        <v>93</v>
      </c>
      <c r="E38" s="14">
        <f t="shared" si="2"/>
        <v>97.65</v>
      </c>
      <c r="F38" s="14">
        <f t="shared" si="3"/>
        <v>162.75</v>
      </c>
      <c r="G38" s="30"/>
      <c r="H38" s="30"/>
      <c r="I38" s="30"/>
      <c r="J38" s="30"/>
      <c r="K38" s="30"/>
      <c r="L38" s="30"/>
      <c r="M38" s="30"/>
      <c r="N38" s="30"/>
    </row>
    <row r="39" spans="2:14" s="5" customFormat="1" ht="15" x14ac:dyDescent="0.25">
      <c r="B39" s="15" t="s">
        <v>17</v>
      </c>
      <c r="C39" s="42">
        <f>SUM(C37:C38)</f>
        <v>186</v>
      </c>
      <c r="D39" s="42">
        <f>SUM(D37:D38)</f>
        <v>186</v>
      </c>
      <c r="E39" s="42">
        <f>SUM(E37:E38)</f>
        <v>195.3</v>
      </c>
      <c r="F39" s="42">
        <f>SUM(F37:F38)</f>
        <v>325.5</v>
      </c>
    </row>
    <row r="40" spans="2:14" s="5" customFormat="1" ht="15.75" thickBot="1" x14ac:dyDescent="0.3">
      <c r="B40" s="30"/>
      <c r="C40" s="31"/>
      <c r="D40" s="31"/>
      <c r="E40" s="31"/>
      <c r="F40" s="31"/>
      <c r="G40" s="30"/>
      <c r="H40" s="30"/>
      <c r="I40" s="30"/>
      <c r="J40" s="30"/>
      <c r="K40" s="30"/>
      <c r="L40" s="30"/>
      <c r="M40" s="30"/>
    </row>
    <row r="41" spans="2:14" s="5" customFormat="1" ht="15" x14ac:dyDescent="0.25">
      <c r="B41" s="138" t="s">
        <v>181</v>
      </c>
      <c r="C41" s="120"/>
      <c r="D41" s="120"/>
      <c r="E41" s="120"/>
      <c r="F41" s="120"/>
      <c r="G41" s="30"/>
      <c r="H41" s="30"/>
      <c r="I41" s="30"/>
      <c r="J41" s="30"/>
      <c r="K41" s="30"/>
      <c r="L41" s="30"/>
      <c r="M41" s="30"/>
      <c r="N41" s="30"/>
    </row>
    <row r="42" spans="2:14" s="12" customFormat="1" ht="15" x14ac:dyDescent="0.25">
      <c r="B42" s="10" t="s">
        <v>3</v>
      </c>
      <c r="C42" s="11" t="s">
        <v>4</v>
      </c>
      <c r="D42" s="11" t="s">
        <v>5</v>
      </c>
      <c r="E42" s="11" t="s">
        <v>6</v>
      </c>
      <c r="F42" s="11" t="s">
        <v>7</v>
      </c>
    </row>
    <row r="43" spans="2:14" s="5" customFormat="1" ht="15" x14ac:dyDescent="0.25">
      <c r="B43" s="17" t="s">
        <v>178</v>
      </c>
      <c r="C43" s="14">
        <v>93</v>
      </c>
      <c r="D43" s="14">
        <v>93</v>
      </c>
      <c r="E43" s="14">
        <f t="shared" ref="E43:E44" si="4">D43*1.05</f>
        <v>97.65</v>
      </c>
      <c r="F43" s="14">
        <f t="shared" ref="F43:F44" si="5">D43*1.75</f>
        <v>162.75</v>
      </c>
      <c r="G43" s="30" t="s">
        <v>279</v>
      </c>
      <c r="H43" s="30"/>
      <c r="I43" s="30"/>
      <c r="J43" s="30"/>
      <c r="K43" s="30"/>
      <c r="L43" s="30"/>
      <c r="M43" s="30"/>
      <c r="N43" s="30"/>
    </row>
    <row r="44" spans="2:14" s="5" customFormat="1" ht="15" x14ac:dyDescent="0.25">
      <c r="B44" s="13" t="s">
        <v>291</v>
      </c>
      <c r="C44" s="14">
        <v>93</v>
      </c>
      <c r="D44" s="14">
        <v>93</v>
      </c>
      <c r="E44" s="14">
        <f t="shared" si="4"/>
        <v>97.65</v>
      </c>
      <c r="F44" s="14">
        <f t="shared" si="5"/>
        <v>162.75</v>
      </c>
      <c r="G44" s="30"/>
      <c r="H44" s="30"/>
      <c r="I44" s="30"/>
      <c r="J44" s="30"/>
      <c r="K44" s="30"/>
      <c r="L44" s="30"/>
      <c r="M44" s="30"/>
      <c r="N44" s="30"/>
    </row>
    <row r="45" spans="2:14" s="5" customFormat="1" ht="15" x14ac:dyDescent="0.25">
      <c r="B45" s="15" t="s">
        <v>17</v>
      </c>
      <c r="C45" s="42">
        <f>SUM(C43:C44)</f>
        <v>186</v>
      </c>
      <c r="D45" s="42">
        <f>SUM(D43:D44)</f>
        <v>186</v>
      </c>
      <c r="E45" s="42">
        <f>SUM(E43:E44)</f>
        <v>195.3</v>
      </c>
      <c r="F45" s="42">
        <f>SUM(F43:F44)</f>
        <v>325.5</v>
      </c>
    </row>
    <row r="46" spans="2:14" s="5" customFormat="1" ht="15.75" thickBot="1" x14ac:dyDescent="0.3">
      <c r="B46" s="30"/>
      <c r="C46" s="31"/>
      <c r="D46" s="31"/>
      <c r="E46" s="31"/>
      <c r="F46" s="31"/>
      <c r="G46" s="30"/>
      <c r="H46" s="30"/>
      <c r="I46" s="30"/>
      <c r="J46" s="30"/>
      <c r="K46" s="30"/>
      <c r="L46" s="30"/>
    </row>
    <row r="47" spans="2:14" s="5" customFormat="1" ht="15" x14ac:dyDescent="0.25">
      <c r="B47" s="119" t="s">
        <v>182</v>
      </c>
      <c r="C47" s="120"/>
      <c r="D47" s="120"/>
      <c r="E47" s="120"/>
      <c r="F47" s="120"/>
      <c r="G47" s="30"/>
      <c r="H47" s="30"/>
      <c r="I47" s="30"/>
      <c r="J47" s="30"/>
      <c r="K47" s="30"/>
      <c r="L47" s="30"/>
      <c r="M47" s="30"/>
    </row>
    <row r="48" spans="2:14" s="12" customFormat="1" ht="15" x14ac:dyDescent="0.25">
      <c r="B48" s="10" t="s">
        <v>3</v>
      </c>
      <c r="C48" s="11" t="s">
        <v>4</v>
      </c>
      <c r="D48" s="11" t="s">
        <v>5</v>
      </c>
      <c r="E48" s="11" t="s">
        <v>6</v>
      </c>
      <c r="F48" s="11" t="s">
        <v>7</v>
      </c>
    </row>
    <row r="49" spans="2:14" s="5" customFormat="1" ht="15" x14ac:dyDescent="0.25">
      <c r="B49" s="17" t="s">
        <v>178</v>
      </c>
      <c r="C49" s="14" t="s">
        <v>281</v>
      </c>
      <c r="D49" s="14" t="s">
        <v>281</v>
      </c>
      <c r="E49" s="14" t="s">
        <v>281</v>
      </c>
      <c r="F49" s="14" t="s">
        <v>281</v>
      </c>
      <c r="G49" s="30"/>
      <c r="H49" s="30"/>
      <c r="I49" s="30"/>
      <c r="J49" s="30"/>
      <c r="K49" s="30"/>
      <c r="L49" s="30"/>
      <c r="M49" s="30"/>
    </row>
    <row r="50" spans="2:14" s="5" customFormat="1" ht="30" x14ac:dyDescent="0.25">
      <c r="B50" s="13" t="s">
        <v>292</v>
      </c>
      <c r="C50" s="14" t="s">
        <v>281</v>
      </c>
      <c r="D50" s="14" t="s">
        <v>281</v>
      </c>
      <c r="E50" s="14" t="s">
        <v>281</v>
      </c>
      <c r="F50" s="14" t="s">
        <v>281</v>
      </c>
      <c r="G50" s="30"/>
      <c r="H50" s="30"/>
      <c r="I50" s="30"/>
      <c r="J50" s="30"/>
      <c r="K50" s="30"/>
      <c r="L50" s="30"/>
      <c r="M50" s="30"/>
      <c r="N50" s="30"/>
    </row>
    <row r="51" spans="2:14" s="5" customFormat="1" ht="15" x14ac:dyDescent="0.25">
      <c r="B51" s="15" t="s">
        <v>17</v>
      </c>
      <c r="C51" s="42">
        <f>SUM(C49:C50)</f>
        <v>0</v>
      </c>
      <c r="D51" s="42">
        <f>SUM(D49:D50)</f>
        <v>0</v>
      </c>
      <c r="E51" s="42">
        <f>SUM(E49:E50)</f>
        <v>0</v>
      </c>
      <c r="F51" s="42">
        <f>SUM(F49:F50)</f>
        <v>0</v>
      </c>
    </row>
    <row r="52" spans="2:14" s="5" customFormat="1" ht="15.75" thickBot="1" x14ac:dyDescent="0.3">
      <c r="B52" s="30"/>
      <c r="C52" s="31"/>
      <c r="D52" s="31"/>
      <c r="E52" s="31"/>
      <c r="F52" s="31"/>
      <c r="G52" s="30"/>
      <c r="H52" s="30"/>
      <c r="I52" s="30"/>
    </row>
    <row r="53" spans="2:14" s="5" customFormat="1" ht="15" x14ac:dyDescent="0.25">
      <c r="B53" s="119" t="s">
        <v>184</v>
      </c>
      <c r="C53" s="120"/>
      <c r="D53" s="120"/>
      <c r="E53" s="120"/>
      <c r="F53" s="120"/>
      <c r="G53" s="30"/>
      <c r="H53" s="30"/>
      <c r="I53" s="30"/>
      <c r="J53" s="30"/>
    </row>
    <row r="54" spans="2:14" s="12" customFormat="1" ht="15" x14ac:dyDescent="0.25">
      <c r="B54" s="10" t="s">
        <v>3</v>
      </c>
      <c r="C54" s="11" t="s">
        <v>4</v>
      </c>
      <c r="D54" s="11" t="s">
        <v>5</v>
      </c>
      <c r="E54" s="11" t="s">
        <v>6</v>
      </c>
      <c r="F54" s="11" t="s">
        <v>7</v>
      </c>
    </row>
    <row r="55" spans="2:14" s="5" customFormat="1" ht="15" x14ac:dyDescent="0.25">
      <c r="B55" s="17" t="s">
        <v>178</v>
      </c>
      <c r="C55" s="14">
        <v>145</v>
      </c>
      <c r="D55" s="14">
        <v>145</v>
      </c>
      <c r="E55" s="14">
        <f t="shared" ref="E55:E56" si="6">D55*1.05</f>
        <v>152.25</v>
      </c>
      <c r="F55" s="14">
        <f t="shared" ref="F55:F56" si="7">D55*1.75</f>
        <v>253.75</v>
      </c>
      <c r="G55" s="30"/>
      <c r="H55" s="30"/>
      <c r="I55" s="30"/>
      <c r="J55" s="30"/>
    </row>
    <row r="56" spans="2:14" s="5" customFormat="1" ht="30" x14ac:dyDescent="0.25">
      <c r="B56" s="13" t="s">
        <v>293</v>
      </c>
      <c r="C56" s="14">
        <v>145</v>
      </c>
      <c r="D56" s="14">
        <v>145</v>
      </c>
      <c r="E56" s="14">
        <f t="shared" si="6"/>
        <v>152.25</v>
      </c>
      <c r="F56" s="14">
        <f t="shared" si="7"/>
        <v>253.75</v>
      </c>
      <c r="G56" s="30"/>
      <c r="H56" s="30"/>
      <c r="I56" s="30"/>
      <c r="J56" s="30"/>
      <c r="K56" s="30"/>
      <c r="L56" s="30"/>
      <c r="M56" s="30"/>
      <c r="N56" s="30"/>
    </row>
    <row r="57" spans="2:14" s="5" customFormat="1" ht="15" x14ac:dyDescent="0.25">
      <c r="B57" s="15" t="s">
        <v>17</v>
      </c>
      <c r="C57" s="42">
        <f>SUM(C55:C56)</f>
        <v>290</v>
      </c>
      <c r="D57" s="42">
        <f>SUM(D55:D56)</f>
        <v>290</v>
      </c>
      <c r="E57" s="42">
        <f>SUM(E55:E56)</f>
        <v>304.5</v>
      </c>
      <c r="F57" s="42">
        <f>SUM(F55:F56)</f>
        <v>507.5</v>
      </c>
    </row>
    <row r="58" spans="2:14" s="5" customFormat="1" ht="15.75" thickBot="1" x14ac:dyDescent="0.3">
      <c r="B58" s="35"/>
      <c r="C58" s="34"/>
      <c r="D58" s="25"/>
      <c r="E58" s="25"/>
      <c r="F58" s="34"/>
      <c r="G58" s="65"/>
      <c r="H58" s="30"/>
      <c r="I58" s="30"/>
      <c r="J58" s="30"/>
      <c r="K58" s="30"/>
      <c r="L58" s="30"/>
      <c r="M58" s="30"/>
      <c r="N58" s="30"/>
    </row>
    <row r="59" spans="2:14" s="5" customFormat="1" ht="15" x14ac:dyDescent="0.25">
      <c r="B59" s="119" t="s">
        <v>185</v>
      </c>
      <c r="C59" s="120"/>
      <c r="D59" s="120"/>
      <c r="E59" s="120"/>
      <c r="F59" s="120"/>
      <c r="G59" s="30"/>
    </row>
    <row r="60" spans="2:14" s="12" customFormat="1" ht="15" x14ac:dyDescent="0.25">
      <c r="B60" s="10" t="s">
        <v>3</v>
      </c>
      <c r="C60" s="11" t="s">
        <v>4</v>
      </c>
      <c r="D60" s="11" t="s">
        <v>5</v>
      </c>
      <c r="E60" s="11" t="s">
        <v>6</v>
      </c>
      <c r="F60" s="11" t="s">
        <v>7</v>
      </c>
    </row>
    <row r="61" spans="2:14" s="5" customFormat="1" ht="15" x14ac:dyDescent="0.25">
      <c r="B61" s="17" t="s">
        <v>178</v>
      </c>
      <c r="C61" s="14">
        <v>100</v>
      </c>
      <c r="D61" s="14">
        <v>100</v>
      </c>
      <c r="E61" s="14">
        <f t="shared" ref="E61:E62" si="8">D61*1.05</f>
        <v>105</v>
      </c>
      <c r="F61" s="14">
        <f t="shared" ref="F61:F62" si="9">D61*1.75</f>
        <v>175</v>
      </c>
      <c r="G61" s="30"/>
    </row>
    <row r="62" spans="2:14" s="5" customFormat="1" ht="30" x14ac:dyDescent="0.25">
      <c r="B62" s="13" t="s">
        <v>294</v>
      </c>
      <c r="C62" s="14">
        <v>140</v>
      </c>
      <c r="D62" s="14">
        <v>140</v>
      </c>
      <c r="E62" s="14">
        <f t="shared" si="8"/>
        <v>147</v>
      </c>
      <c r="F62" s="14">
        <f t="shared" si="9"/>
        <v>245</v>
      </c>
      <c r="G62" s="30"/>
      <c r="H62" s="30"/>
      <c r="I62" s="30"/>
      <c r="J62" s="30"/>
      <c r="K62" s="30"/>
      <c r="L62" s="30"/>
      <c r="M62" s="30"/>
      <c r="N62" s="30"/>
    </row>
    <row r="63" spans="2:14" s="5" customFormat="1" ht="15" x14ac:dyDescent="0.25">
      <c r="B63" s="15" t="s">
        <v>17</v>
      </c>
      <c r="C63" s="42">
        <f>SUM(C61:C62)</f>
        <v>240</v>
      </c>
      <c r="D63" s="42">
        <f>SUM(D61:D62)</f>
        <v>240</v>
      </c>
      <c r="E63" s="42">
        <f>SUM(E61:E62)</f>
        <v>252</v>
      </c>
      <c r="F63" s="42">
        <f>SUM(F61:F62)</f>
        <v>420</v>
      </c>
    </row>
    <row r="64" spans="2:14" s="5" customFormat="1" ht="15.75" thickBot="1" x14ac:dyDescent="0.3">
      <c r="B64" s="30"/>
      <c r="C64" s="31"/>
      <c r="D64" s="31"/>
      <c r="E64" s="31"/>
      <c r="F64" s="31"/>
      <c r="G64" s="30"/>
      <c r="H64" s="30"/>
      <c r="I64" s="30"/>
      <c r="J64" s="30"/>
      <c r="K64" s="30"/>
      <c r="L64" s="30"/>
      <c r="M64" s="30"/>
    </row>
    <row r="65" spans="2:16" s="5" customFormat="1" ht="15" x14ac:dyDescent="0.25">
      <c r="B65" s="119" t="s">
        <v>186</v>
      </c>
      <c r="C65" s="120"/>
      <c r="D65" s="120"/>
      <c r="E65" s="120"/>
      <c r="F65" s="120"/>
      <c r="G65" s="30"/>
      <c r="H65" s="30"/>
      <c r="I65" s="30"/>
      <c r="J65" s="30"/>
      <c r="K65" s="30"/>
      <c r="L65" s="30"/>
      <c r="M65" s="30"/>
      <c r="N65" s="30"/>
    </row>
    <row r="66" spans="2:16" s="12" customFormat="1" ht="15" x14ac:dyDescent="0.25">
      <c r="B66" s="10" t="s">
        <v>3</v>
      </c>
      <c r="C66" s="11" t="s">
        <v>4</v>
      </c>
      <c r="D66" s="11" t="s">
        <v>5</v>
      </c>
      <c r="E66" s="11" t="s">
        <v>6</v>
      </c>
      <c r="F66" s="11" t="s">
        <v>7</v>
      </c>
    </row>
    <row r="67" spans="2:16" s="5" customFormat="1" ht="30" x14ac:dyDescent="0.25">
      <c r="B67" s="17" t="s">
        <v>178</v>
      </c>
      <c r="C67" s="14">
        <v>250</v>
      </c>
      <c r="D67" s="14">
        <v>250</v>
      </c>
      <c r="E67" s="14">
        <f t="shared" ref="E67:E68" si="10">D67*1.05</f>
        <v>262.5</v>
      </c>
      <c r="F67" s="14">
        <f t="shared" ref="F67:F68" si="11">D67*1.75</f>
        <v>437.5</v>
      </c>
      <c r="G67" s="46" t="s">
        <v>283</v>
      </c>
      <c r="H67" s="30"/>
      <c r="I67" s="30"/>
      <c r="J67" s="30"/>
      <c r="K67" s="30"/>
      <c r="L67" s="30"/>
      <c r="M67" s="30"/>
      <c r="N67" s="30"/>
      <c r="O67" s="30"/>
      <c r="P67" s="30"/>
    </row>
    <row r="68" spans="2:16" s="5" customFormat="1" ht="30" x14ac:dyDescent="0.25">
      <c r="B68" s="13" t="s">
        <v>295</v>
      </c>
      <c r="C68" s="14">
        <v>250</v>
      </c>
      <c r="D68" s="14">
        <v>250</v>
      </c>
      <c r="E68" s="14">
        <f t="shared" si="10"/>
        <v>262.5</v>
      </c>
      <c r="F68" s="14">
        <f t="shared" si="11"/>
        <v>437.5</v>
      </c>
      <c r="G68" s="30"/>
      <c r="H68" s="30"/>
      <c r="I68" s="30"/>
      <c r="J68" s="30"/>
      <c r="K68" s="30"/>
      <c r="L68" s="30"/>
      <c r="M68" s="30"/>
      <c r="N68" s="30"/>
      <c r="O68" s="30"/>
      <c r="P68" s="30"/>
    </row>
    <row r="69" spans="2:16" s="5" customFormat="1" ht="15" x14ac:dyDescent="0.25">
      <c r="B69" s="15" t="s">
        <v>17</v>
      </c>
      <c r="C69" s="42">
        <f>SUM(C67:C68)</f>
        <v>500</v>
      </c>
      <c r="D69" s="42">
        <f>SUM(D67:D68)</f>
        <v>500</v>
      </c>
      <c r="E69" s="42">
        <f>SUM(E67:E68)</f>
        <v>525</v>
      </c>
      <c r="F69" s="42">
        <f>SUM(F67:F68)</f>
        <v>875</v>
      </c>
    </row>
    <row r="70" spans="2:16" s="5" customFormat="1" ht="15.75" thickBot="1" x14ac:dyDescent="0.3">
      <c r="B70" s="30"/>
      <c r="C70" s="31"/>
      <c r="D70" s="31"/>
      <c r="E70" s="31"/>
      <c r="F70" s="31"/>
    </row>
    <row r="71" spans="2:16" s="5" customFormat="1" ht="15" x14ac:dyDescent="0.25">
      <c r="B71" s="119" t="s">
        <v>187</v>
      </c>
      <c r="C71" s="120"/>
      <c r="D71" s="120"/>
      <c r="E71" s="120"/>
      <c r="F71" s="120"/>
    </row>
    <row r="72" spans="2:16" s="12" customFormat="1" ht="15" x14ac:dyDescent="0.25">
      <c r="B72" s="10" t="s">
        <v>3</v>
      </c>
      <c r="C72" s="11" t="s">
        <v>4</v>
      </c>
      <c r="D72" s="11" t="s">
        <v>5</v>
      </c>
      <c r="E72" s="11" t="s">
        <v>6</v>
      </c>
      <c r="F72" s="11" t="s">
        <v>7</v>
      </c>
    </row>
    <row r="73" spans="2:16" s="5" customFormat="1" ht="15" x14ac:dyDescent="0.25">
      <c r="B73" s="17" t="s">
        <v>188</v>
      </c>
      <c r="C73" s="14">
        <v>750</v>
      </c>
      <c r="D73" s="14">
        <v>750</v>
      </c>
      <c r="E73" s="14">
        <f t="shared" ref="E73:E74" si="12">D73*1.05</f>
        <v>787.5</v>
      </c>
      <c r="F73" s="14">
        <f t="shared" ref="F73:F74" si="13">D73*1.75</f>
        <v>1312.5</v>
      </c>
      <c r="G73" s="5" t="s">
        <v>289</v>
      </c>
    </row>
    <row r="74" spans="2:16" s="5" customFormat="1" ht="30" x14ac:dyDescent="0.25">
      <c r="B74" s="13" t="s">
        <v>189</v>
      </c>
      <c r="C74" s="14">
        <v>750</v>
      </c>
      <c r="D74" s="14">
        <v>750</v>
      </c>
      <c r="E74" s="14">
        <f t="shared" si="12"/>
        <v>787.5</v>
      </c>
      <c r="F74" s="14">
        <f t="shared" si="13"/>
        <v>1312.5</v>
      </c>
      <c r="G74" s="30"/>
      <c r="H74" s="30"/>
      <c r="I74" s="30"/>
      <c r="J74" s="30"/>
      <c r="K74" s="30"/>
      <c r="L74" s="30"/>
    </row>
    <row r="75" spans="2:16" s="5" customFormat="1" ht="15" x14ac:dyDescent="0.25">
      <c r="B75" s="15" t="s">
        <v>17</v>
      </c>
      <c r="C75" s="42">
        <f>SUM(C73:C74)</f>
        <v>1500</v>
      </c>
      <c r="D75" s="42">
        <f>SUM(D73:D74)</f>
        <v>1500</v>
      </c>
      <c r="E75" s="42">
        <f>SUM(E73:E74)</f>
        <v>1575</v>
      </c>
      <c r="F75" s="42">
        <f>SUM(F73:F74)</f>
        <v>2625</v>
      </c>
    </row>
    <row r="76" spans="2:16" s="5" customFormat="1" ht="15.75" thickBot="1" x14ac:dyDescent="0.3">
      <c r="B76" s="30"/>
      <c r="C76" s="31"/>
      <c r="D76" s="31"/>
      <c r="E76" s="31"/>
      <c r="F76" s="31"/>
    </row>
    <row r="77" spans="2:16" s="5" customFormat="1" ht="15" x14ac:dyDescent="0.25">
      <c r="B77" s="138" t="s">
        <v>190</v>
      </c>
      <c r="C77" s="120"/>
      <c r="D77" s="120"/>
      <c r="E77" s="120"/>
      <c r="F77" s="120"/>
    </row>
    <row r="78" spans="2:16" s="12" customFormat="1" ht="15" x14ac:dyDescent="0.25">
      <c r="B78" s="10" t="s">
        <v>3</v>
      </c>
      <c r="C78" s="11" t="s">
        <v>4</v>
      </c>
      <c r="D78" s="11" t="s">
        <v>5</v>
      </c>
      <c r="E78" s="11" t="s">
        <v>6</v>
      </c>
      <c r="F78" s="11" t="s">
        <v>7</v>
      </c>
    </row>
    <row r="79" spans="2:16" s="5" customFormat="1" ht="15.75" customHeight="1" x14ac:dyDescent="0.25">
      <c r="B79" s="17" t="s">
        <v>188</v>
      </c>
      <c r="C79" s="14">
        <v>600</v>
      </c>
      <c r="D79" s="14">
        <v>600</v>
      </c>
      <c r="E79" s="14">
        <f t="shared" ref="E79:E80" si="14">D79*1.05</f>
        <v>630</v>
      </c>
      <c r="F79" s="62"/>
      <c r="G79" s="5" t="s">
        <v>289</v>
      </c>
    </row>
    <row r="80" spans="2:16" s="5" customFormat="1" ht="15" customHeight="1" x14ac:dyDescent="0.25">
      <c r="B80" s="13" t="s">
        <v>149</v>
      </c>
      <c r="C80" s="14">
        <v>600</v>
      </c>
      <c r="D80" s="14">
        <v>600</v>
      </c>
      <c r="E80" s="14">
        <f t="shared" si="14"/>
        <v>630</v>
      </c>
      <c r="F80" s="63"/>
      <c r="G80" s="30"/>
      <c r="H80" s="30"/>
      <c r="I80" s="30"/>
      <c r="J80" s="30"/>
      <c r="K80" s="30"/>
      <c r="L80" s="30"/>
    </row>
    <row r="81" spans="2:12" s="5" customFormat="1" ht="15" x14ac:dyDescent="0.25">
      <c r="B81" s="15" t="s">
        <v>17</v>
      </c>
      <c r="C81" s="42">
        <f>SUM(C79:C80)</f>
        <v>1200</v>
      </c>
      <c r="D81" s="42">
        <f>SUM(D79:D80)</f>
        <v>1200</v>
      </c>
      <c r="E81" s="42">
        <f>SUM(E79:E80)</f>
        <v>1260</v>
      </c>
      <c r="F81" s="82" t="s">
        <v>191</v>
      </c>
    </row>
    <row r="82" spans="2:12" s="5" customFormat="1" ht="15.75" thickBot="1" x14ac:dyDescent="0.3">
      <c r="B82" s="30"/>
      <c r="C82" s="31"/>
      <c r="D82" s="31"/>
      <c r="E82" s="31"/>
      <c r="F82" s="31"/>
      <c r="G82" s="30"/>
      <c r="H82" s="30"/>
      <c r="I82" s="30"/>
    </row>
    <row r="83" spans="2:12" s="5" customFormat="1" ht="15" x14ac:dyDescent="0.25">
      <c r="B83" s="119" t="s">
        <v>192</v>
      </c>
      <c r="C83" s="120"/>
      <c r="D83" s="120"/>
      <c r="E83" s="120"/>
      <c r="F83" s="120"/>
      <c r="G83" s="30"/>
      <c r="H83" s="30"/>
      <c r="I83" s="30"/>
      <c r="J83" s="30"/>
    </row>
    <row r="84" spans="2:12" s="12" customFormat="1" ht="15" x14ac:dyDescent="0.25">
      <c r="B84" s="10" t="s">
        <v>3</v>
      </c>
      <c r="C84" s="11" t="s">
        <v>4</v>
      </c>
      <c r="D84" s="11" t="s">
        <v>5</v>
      </c>
      <c r="E84" s="11" t="s">
        <v>6</v>
      </c>
      <c r="F84" s="11" t="s">
        <v>7</v>
      </c>
    </row>
    <row r="85" spans="2:12" s="5" customFormat="1" ht="15" x14ac:dyDescent="0.25">
      <c r="B85" s="17" t="s">
        <v>178</v>
      </c>
      <c r="C85" s="14" t="s">
        <v>281</v>
      </c>
      <c r="D85" s="14" t="s">
        <v>281</v>
      </c>
      <c r="E85" s="14" t="s">
        <v>281</v>
      </c>
      <c r="F85" s="14" t="s">
        <v>281</v>
      </c>
      <c r="G85" s="30"/>
      <c r="H85" s="30"/>
      <c r="I85" s="30"/>
      <c r="J85" s="30"/>
    </row>
    <row r="86" spans="2:12" s="5" customFormat="1" ht="15" x14ac:dyDescent="0.25">
      <c r="B86" s="13" t="s">
        <v>149</v>
      </c>
      <c r="C86" s="14" t="s">
        <v>281</v>
      </c>
      <c r="D86" s="14" t="s">
        <v>281</v>
      </c>
      <c r="E86" s="14" t="s">
        <v>281</v>
      </c>
      <c r="F86" s="14" t="s">
        <v>281</v>
      </c>
      <c r="G86" s="30"/>
      <c r="H86" s="30"/>
      <c r="I86" s="30"/>
      <c r="J86" s="30"/>
      <c r="K86" s="30"/>
      <c r="L86" s="30"/>
    </row>
    <row r="87" spans="2:12" s="5" customFormat="1" ht="15" x14ac:dyDescent="0.25">
      <c r="B87" s="15" t="s">
        <v>17</v>
      </c>
      <c r="C87" s="42">
        <f>SUM(C85:C86)</f>
        <v>0</v>
      </c>
      <c r="D87" s="42">
        <f>SUM(D85:D86)</f>
        <v>0</v>
      </c>
      <c r="E87" s="42">
        <f>SUM(E85:E86)</f>
        <v>0</v>
      </c>
      <c r="F87" s="42">
        <f>SUM(F85:F86)</f>
        <v>0</v>
      </c>
    </row>
    <row r="88" spans="2:12" s="5" customFormat="1" ht="15.75" thickBot="1" x14ac:dyDescent="0.3">
      <c r="B88" s="24"/>
      <c r="C88" s="66"/>
      <c r="D88" s="66"/>
      <c r="E88" s="66"/>
      <c r="F88" s="66"/>
    </row>
    <row r="89" spans="2:12" s="5" customFormat="1" ht="15" x14ac:dyDescent="0.25">
      <c r="B89" s="119" t="s">
        <v>193</v>
      </c>
      <c r="C89" s="120"/>
      <c r="D89" s="120"/>
      <c r="E89" s="120"/>
      <c r="F89" s="120"/>
      <c r="G89" s="30"/>
      <c r="H89" s="30"/>
      <c r="I89" s="30"/>
      <c r="J89" s="30"/>
    </row>
    <row r="90" spans="2:12" s="12" customFormat="1" ht="15" x14ac:dyDescent="0.25">
      <c r="B90" s="10" t="s">
        <v>3</v>
      </c>
      <c r="C90" s="11" t="s">
        <v>4</v>
      </c>
      <c r="D90" s="11" t="s">
        <v>5</v>
      </c>
      <c r="E90" s="11" t="s">
        <v>6</v>
      </c>
      <c r="F90" s="11" t="s">
        <v>7</v>
      </c>
    </row>
    <row r="91" spans="2:12" s="5" customFormat="1" ht="15" x14ac:dyDescent="0.25">
      <c r="B91" s="17" t="s">
        <v>178</v>
      </c>
      <c r="C91" s="14" t="s">
        <v>281</v>
      </c>
      <c r="D91" s="14" t="s">
        <v>281</v>
      </c>
      <c r="E91" s="14" t="s">
        <v>281</v>
      </c>
      <c r="F91" s="14" t="s">
        <v>281</v>
      </c>
      <c r="G91" s="30"/>
      <c r="H91" s="30"/>
      <c r="I91" s="30"/>
      <c r="J91" s="30"/>
    </row>
    <row r="92" spans="2:12" s="5" customFormat="1" ht="15" x14ac:dyDescent="0.25">
      <c r="B92" s="15" t="s">
        <v>17</v>
      </c>
      <c r="C92" s="42">
        <f>SUM(C91:C91)</f>
        <v>0</v>
      </c>
      <c r="D92" s="42">
        <f>SUM(D91:D91)</f>
        <v>0</v>
      </c>
      <c r="E92" s="42">
        <f>SUM(E91:E91)</f>
        <v>0</v>
      </c>
      <c r="F92" s="42">
        <f>SUM(F91:F91)</f>
        <v>0</v>
      </c>
      <c r="G92" s="30"/>
      <c r="H92" s="30"/>
      <c r="I92" s="30"/>
      <c r="J92" s="30"/>
      <c r="K92" s="30"/>
      <c r="L92" s="30"/>
    </row>
    <row r="93" spans="2:12" s="5" customFormat="1" ht="15.75" thickBot="1" x14ac:dyDescent="0.3">
      <c r="B93" s="24"/>
      <c r="C93" s="66"/>
      <c r="D93" s="66"/>
      <c r="E93" s="66"/>
      <c r="F93" s="66"/>
    </row>
    <row r="94" spans="2:12" s="5" customFormat="1" ht="15" x14ac:dyDescent="0.25">
      <c r="B94" s="119" t="s">
        <v>194</v>
      </c>
      <c r="C94" s="120"/>
      <c r="D94" s="120"/>
      <c r="E94" s="120"/>
      <c r="F94" s="120"/>
      <c r="G94" s="30"/>
      <c r="H94" s="30"/>
      <c r="I94" s="30"/>
      <c r="J94" s="30"/>
    </row>
    <row r="95" spans="2:12" s="12" customFormat="1" ht="15" x14ac:dyDescent="0.25">
      <c r="B95" s="10" t="s">
        <v>3</v>
      </c>
      <c r="C95" s="11" t="s">
        <v>4</v>
      </c>
      <c r="D95" s="11" t="s">
        <v>5</v>
      </c>
      <c r="E95" s="11" t="s">
        <v>6</v>
      </c>
      <c r="F95" s="11" t="s">
        <v>7</v>
      </c>
    </row>
    <row r="96" spans="2:12" s="5" customFormat="1" ht="15" x14ac:dyDescent="0.25">
      <c r="B96" s="17" t="s">
        <v>178</v>
      </c>
      <c r="C96" s="14" t="s">
        <v>281</v>
      </c>
      <c r="D96" s="14" t="s">
        <v>281</v>
      </c>
      <c r="E96" s="14" t="s">
        <v>281</v>
      </c>
      <c r="F96" s="14" t="s">
        <v>281</v>
      </c>
      <c r="G96" s="30"/>
      <c r="H96" s="30"/>
      <c r="I96" s="30"/>
      <c r="J96" s="30"/>
    </row>
    <row r="97" spans="2:12" s="5" customFormat="1" ht="15" x14ac:dyDescent="0.25">
      <c r="B97" s="13" t="s">
        <v>149</v>
      </c>
      <c r="C97" s="14" t="s">
        <v>281</v>
      </c>
      <c r="D97" s="14" t="s">
        <v>281</v>
      </c>
      <c r="E97" s="14" t="s">
        <v>281</v>
      </c>
      <c r="F97" s="14" t="s">
        <v>281</v>
      </c>
      <c r="G97" s="30"/>
      <c r="H97" s="30"/>
      <c r="I97" s="30"/>
      <c r="J97" s="30"/>
      <c r="K97" s="30"/>
      <c r="L97" s="30"/>
    </row>
    <row r="98" spans="2:12" s="5" customFormat="1" ht="15" x14ac:dyDescent="0.25">
      <c r="B98" s="15" t="s">
        <v>17</v>
      </c>
      <c r="C98" s="42">
        <f>SUM(C96:C97)</f>
        <v>0</v>
      </c>
      <c r="D98" s="42">
        <f>SUM(D96:D97)</f>
        <v>0</v>
      </c>
      <c r="E98" s="42">
        <f>SUM(E96:E97)</f>
        <v>0</v>
      </c>
      <c r="F98" s="42">
        <f>SUM(F96:F97)</f>
        <v>0</v>
      </c>
    </row>
    <row r="99" spans="2:12" s="5" customFormat="1" ht="15" x14ac:dyDescent="0.25">
      <c r="B99" s="24"/>
      <c r="C99" s="66"/>
      <c r="D99" s="66"/>
      <c r="E99" s="66"/>
      <c r="F99" s="66"/>
    </row>
    <row r="100" spans="2:12" s="5" customFormat="1" ht="15.75" thickBot="1" x14ac:dyDescent="0.3">
      <c r="B100" s="30"/>
      <c r="C100" s="31"/>
      <c r="D100" s="31"/>
      <c r="E100" s="31"/>
      <c r="F100" s="31"/>
    </row>
    <row r="101" spans="2:12" s="5" customFormat="1" ht="15" x14ac:dyDescent="0.25">
      <c r="B101" s="119" t="s">
        <v>195</v>
      </c>
      <c r="C101" s="137"/>
      <c r="D101" s="137"/>
      <c r="E101" s="137"/>
      <c r="F101" s="137"/>
      <c r="G101" s="30"/>
    </row>
    <row r="102" spans="2:12" s="5" customFormat="1" ht="15" x14ac:dyDescent="0.25">
      <c r="B102" s="10" t="s">
        <v>3</v>
      </c>
      <c r="C102" s="11" t="s">
        <v>4</v>
      </c>
      <c r="D102" s="11" t="s">
        <v>5</v>
      </c>
      <c r="E102" s="11" t="s">
        <v>6</v>
      </c>
      <c r="F102" s="11" t="s">
        <v>7</v>
      </c>
      <c r="G102" s="30"/>
      <c r="H102" s="30"/>
    </row>
    <row r="103" spans="2:12" s="12" customFormat="1" ht="30" x14ac:dyDescent="0.25">
      <c r="B103" s="17" t="s">
        <v>299</v>
      </c>
      <c r="C103" s="14" t="s">
        <v>290</v>
      </c>
      <c r="D103" s="14" t="s">
        <v>290</v>
      </c>
      <c r="E103" s="14" t="s">
        <v>290</v>
      </c>
      <c r="F103" s="14" t="s">
        <v>290</v>
      </c>
      <c r="I103" s="67"/>
    </row>
    <row r="104" spans="2:12" s="5" customFormat="1" ht="15" x14ac:dyDescent="0.25">
      <c r="B104" s="13" t="s">
        <v>196</v>
      </c>
      <c r="C104" s="14">
        <v>18</v>
      </c>
      <c r="D104" s="14">
        <v>18</v>
      </c>
      <c r="E104" s="14">
        <f t="shared" ref="E104:E110" si="15">D104*1.05</f>
        <v>18.900000000000002</v>
      </c>
      <c r="F104" s="14">
        <f t="shared" ref="F104:F110" si="16">D104*1.75</f>
        <v>31.5</v>
      </c>
      <c r="G104" s="30"/>
      <c r="H104" s="30"/>
    </row>
    <row r="105" spans="2:12" s="5" customFormat="1" ht="30" x14ac:dyDescent="0.25">
      <c r="B105" s="13" t="s">
        <v>197</v>
      </c>
      <c r="C105" s="14" t="s">
        <v>290</v>
      </c>
      <c r="D105" s="14" t="s">
        <v>290</v>
      </c>
      <c r="E105" s="14" t="s">
        <v>290</v>
      </c>
      <c r="F105" s="14" t="s">
        <v>290</v>
      </c>
      <c r="G105" s="30"/>
      <c r="H105" s="30"/>
      <c r="I105" s="30"/>
      <c r="J105" s="30"/>
      <c r="K105" s="30"/>
      <c r="L105" s="30"/>
    </row>
    <row r="106" spans="2:12" s="5" customFormat="1" ht="15" x14ac:dyDescent="0.25">
      <c r="B106" s="13" t="s">
        <v>198</v>
      </c>
      <c r="C106" s="14">
        <v>60</v>
      </c>
      <c r="D106" s="14">
        <v>60</v>
      </c>
      <c r="E106" s="14">
        <f t="shared" si="15"/>
        <v>63</v>
      </c>
      <c r="F106" s="14">
        <f t="shared" si="16"/>
        <v>105</v>
      </c>
      <c r="G106" s="9"/>
      <c r="H106" s="9"/>
      <c r="I106" s="30"/>
      <c r="J106" s="30"/>
    </row>
    <row r="107" spans="2:12" s="5" customFormat="1" ht="15" x14ac:dyDescent="0.25">
      <c r="B107" s="13" t="s">
        <v>199</v>
      </c>
      <c r="C107" s="14">
        <v>140</v>
      </c>
      <c r="D107" s="14">
        <v>140</v>
      </c>
      <c r="E107" s="14">
        <f t="shared" si="15"/>
        <v>147</v>
      </c>
      <c r="F107" s="14">
        <f t="shared" si="16"/>
        <v>245</v>
      </c>
      <c r="G107" s="30"/>
    </row>
    <row r="108" spans="2:12" s="5" customFormat="1" ht="15" x14ac:dyDescent="0.25">
      <c r="B108" s="13" t="s">
        <v>200</v>
      </c>
      <c r="C108" s="14">
        <v>75</v>
      </c>
      <c r="D108" s="14">
        <v>75</v>
      </c>
      <c r="E108" s="14">
        <f t="shared" si="15"/>
        <v>78.75</v>
      </c>
      <c r="F108" s="14">
        <f t="shared" si="16"/>
        <v>131.25</v>
      </c>
      <c r="G108" s="30"/>
    </row>
    <row r="109" spans="2:12" s="5" customFormat="1" ht="15" x14ac:dyDescent="0.25">
      <c r="B109" s="13" t="s">
        <v>99</v>
      </c>
      <c r="C109" s="14">
        <v>70</v>
      </c>
      <c r="D109" s="14">
        <v>70</v>
      </c>
      <c r="E109" s="14">
        <f t="shared" si="15"/>
        <v>73.5</v>
      </c>
      <c r="F109" s="14">
        <f t="shared" si="16"/>
        <v>122.5</v>
      </c>
      <c r="G109" s="30"/>
    </row>
    <row r="110" spans="2:12" s="5" customFormat="1" ht="15" x14ac:dyDescent="0.25">
      <c r="B110" s="13" t="s">
        <v>201</v>
      </c>
      <c r="C110" s="14">
        <v>25</v>
      </c>
      <c r="D110" s="14">
        <v>25</v>
      </c>
      <c r="E110" s="14">
        <f t="shared" si="15"/>
        <v>26.25</v>
      </c>
      <c r="F110" s="14">
        <f t="shared" si="16"/>
        <v>43.75</v>
      </c>
      <c r="G110" s="30"/>
    </row>
    <row r="111" spans="2:12" s="5" customFormat="1" ht="15" x14ac:dyDescent="0.25">
      <c r="B111" s="15" t="s">
        <v>17</v>
      </c>
      <c r="C111" s="42">
        <f>SUM(C103:C110)</f>
        <v>388</v>
      </c>
      <c r="D111" s="42">
        <f>SUM(D103:D110)</f>
        <v>388</v>
      </c>
      <c r="E111" s="42">
        <f>SUM(E103:E110)</f>
        <v>407.4</v>
      </c>
      <c r="F111" s="42">
        <f>SUM(F103:F110)</f>
        <v>679</v>
      </c>
      <c r="G111" s="30"/>
    </row>
    <row r="112" spans="2:12" s="5" customFormat="1" ht="15.75" thickBot="1" x14ac:dyDescent="0.3">
      <c r="B112" s="30"/>
      <c r="C112" s="68"/>
      <c r="D112" s="68"/>
      <c r="E112" s="68"/>
      <c r="F112" s="68"/>
    </row>
    <row r="113" spans="2:12" s="5" customFormat="1" ht="15" x14ac:dyDescent="0.25">
      <c r="B113" s="138" t="s">
        <v>202</v>
      </c>
      <c r="C113" s="137"/>
      <c r="D113" s="137"/>
      <c r="E113" s="137"/>
      <c r="F113" s="137"/>
      <c r="G113" s="30"/>
    </row>
    <row r="114" spans="2:12" s="5" customFormat="1" ht="15" x14ac:dyDescent="0.25">
      <c r="B114" s="10" t="s">
        <v>3</v>
      </c>
      <c r="C114" s="11" t="s">
        <v>4</v>
      </c>
      <c r="D114" s="11" t="s">
        <v>5</v>
      </c>
      <c r="E114" s="11" t="s">
        <v>6</v>
      </c>
      <c r="F114" s="11" t="s">
        <v>7</v>
      </c>
      <c r="G114" s="30"/>
    </row>
    <row r="115" spans="2:12" s="12" customFormat="1" ht="15" x14ac:dyDescent="0.25">
      <c r="B115" s="17" t="s">
        <v>201</v>
      </c>
      <c r="C115" s="14">
        <v>25</v>
      </c>
      <c r="D115" s="14">
        <v>25</v>
      </c>
      <c r="E115" s="14">
        <f t="shared" ref="E115:E117" si="17">D115*1.05</f>
        <v>26.25</v>
      </c>
      <c r="F115" s="14">
        <f t="shared" ref="F115:F117" si="18">D115*1.75</f>
        <v>43.75</v>
      </c>
    </row>
    <row r="116" spans="2:12" s="5" customFormat="1" ht="30" x14ac:dyDescent="0.25">
      <c r="B116" s="64" t="s">
        <v>203</v>
      </c>
      <c r="C116" s="14">
        <v>99</v>
      </c>
      <c r="D116" s="14">
        <v>99</v>
      </c>
      <c r="E116" s="14">
        <f t="shared" si="17"/>
        <v>103.95</v>
      </c>
      <c r="F116" s="14">
        <f t="shared" si="18"/>
        <v>173.25</v>
      </c>
      <c r="G116" s="30"/>
    </row>
    <row r="117" spans="2:12" s="5" customFormat="1" ht="30" x14ac:dyDescent="0.25">
      <c r="B117" s="13" t="s">
        <v>204</v>
      </c>
      <c r="C117" s="14">
        <v>127</v>
      </c>
      <c r="D117" s="14">
        <v>127</v>
      </c>
      <c r="E117" s="14">
        <f t="shared" si="17"/>
        <v>133.35</v>
      </c>
      <c r="F117" s="14">
        <f t="shared" si="18"/>
        <v>222.25</v>
      </c>
      <c r="G117" s="30"/>
      <c r="H117" s="30"/>
      <c r="I117" s="30"/>
      <c r="J117" s="30"/>
      <c r="K117" s="30"/>
      <c r="L117" s="30"/>
    </row>
    <row r="118" spans="2:12" s="5" customFormat="1" ht="15" x14ac:dyDescent="0.25">
      <c r="B118" s="15" t="s">
        <v>17</v>
      </c>
      <c r="C118" s="42">
        <f>SUM(C115:C117)</f>
        <v>251</v>
      </c>
      <c r="D118" s="42">
        <f>SUM(D115:D117)</f>
        <v>251</v>
      </c>
      <c r="E118" s="42">
        <f>SUM(E115:E117)</f>
        <v>263.54999999999995</v>
      </c>
      <c r="F118" s="42">
        <f>SUM(F115:F117)</f>
        <v>439.25</v>
      </c>
    </row>
    <row r="119" spans="2:12" s="5" customFormat="1" ht="15.75" thickBot="1" x14ac:dyDescent="0.3">
      <c r="B119" s="35"/>
      <c r="C119" s="36"/>
      <c r="D119" s="34"/>
      <c r="E119" s="25"/>
      <c r="F119" s="37"/>
    </row>
    <row r="120" spans="2:12" s="5" customFormat="1" ht="15" x14ac:dyDescent="0.25">
      <c r="B120" s="138" t="s">
        <v>205</v>
      </c>
      <c r="C120" s="164"/>
      <c r="D120" s="69"/>
      <c r="E120" s="70"/>
      <c r="F120" s="71"/>
    </row>
    <row r="121" spans="2:12" s="5" customFormat="1" ht="15" x14ac:dyDescent="0.25">
      <c r="B121" s="10" t="s">
        <v>3</v>
      </c>
      <c r="C121" s="11" t="s">
        <v>4</v>
      </c>
      <c r="D121" s="11" t="s">
        <v>5</v>
      </c>
      <c r="E121" s="11" t="s">
        <v>6</v>
      </c>
      <c r="F121" s="11" t="s">
        <v>7</v>
      </c>
    </row>
    <row r="122" spans="2:12" s="12" customFormat="1" ht="30" x14ac:dyDescent="0.25">
      <c r="B122" s="17" t="s">
        <v>206</v>
      </c>
      <c r="C122" s="14" t="s">
        <v>290</v>
      </c>
      <c r="D122" s="14" t="s">
        <v>290</v>
      </c>
      <c r="E122" s="14" t="s">
        <v>290</v>
      </c>
      <c r="F122" s="14" t="s">
        <v>290</v>
      </c>
      <c r="G122" s="12" t="s">
        <v>279</v>
      </c>
    </row>
    <row r="123" spans="2:12" s="5" customFormat="1" ht="15" x14ac:dyDescent="0.25">
      <c r="B123" s="15" t="s">
        <v>17</v>
      </c>
      <c r="C123" s="42">
        <f>SUM(C122)</f>
        <v>0</v>
      </c>
      <c r="D123" s="42">
        <f>SUM(D122)</f>
        <v>0</v>
      </c>
      <c r="E123" s="42">
        <f>SUM(E122)</f>
        <v>0</v>
      </c>
      <c r="F123" s="42">
        <f>SUM(F122)</f>
        <v>0</v>
      </c>
    </row>
    <row r="124" spans="2:12" ht="13.5" thickBot="1" x14ac:dyDescent="0.25"/>
    <row r="125" spans="2:12" ht="47.25" customHeight="1" thickBot="1" x14ac:dyDescent="0.25">
      <c r="B125" s="171" t="s">
        <v>207</v>
      </c>
      <c r="C125" s="172"/>
      <c r="D125" s="172"/>
      <c r="E125" s="172"/>
      <c r="F125" s="173"/>
    </row>
    <row r="126" spans="2:12" s="5" customFormat="1" ht="15" x14ac:dyDescent="0.25">
      <c r="B126" s="138" t="s">
        <v>159</v>
      </c>
      <c r="C126" s="137"/>
      <c r="D126" s="137"/>
      <c r="E126" s="137"/>
      <c r="F126" s="137"/>
    </row>
    <row r="127" spans="2:12" s="5" customFormat="1" ht="15" x14ac:dyDescent="0.25">
      <c r="B127" s="10" t="s">
        <v>3</v>
      </c>
      <c r="C127" s="11" t="s">
        <v>4</v>
      </c>
      <c r="D127" s="11" t="s">
        <v>5</v>
      </c>
      <c r="E127" s="11" t="s">
        <v>6</v>
      </c>
      <c r="F127" s="11" t="s">
        <v>7</v>
      </c>
    </row>
    <row r="128" spans="2:12" s="12" customFormat="1" ht="30" x14ac:dyDescent="0.25">
      <c r="B128" s="17" t="s">
        <v>160</v>
      </c>
      <c r="C128" s="14" t="s">
        <v>281</v>
      </c>
      <c r="D128" s="14" t="s">
        <v>281</v>
      </c>
      <c r="E128" s="14" t="s">
        <v>281</v>
      </c>
      <c r="F128" s="14" t="s">
        <v>281</v>
      </c>
    </row>
    <row r="129" spans="2:7" s="5" customFormat="1" ht="15" x14ac:dyDescent="0.25">
      <c r="B129" s="13" t="s">
        <v>208</v>
      </c>
      <c r="C129" s="14">
        <v>60</v>
      </c>
      <c r="D129" s="14">
        <v>60</v>
      </c>
      <c r="E129" s="14">
        <f t="shared" ref="E129:E137" si="19">D129*1.05</f>
        <v>63</v>
      </c>
      <c r="F129" s="14">
        <f t="shared" ref="F129:F137" si="20">D129*1.75</f>
        <v>105</v>
      </c>
      <c r="G129" s="5" t="s">
        <v>283</v>
      </c>
    </row>
    <row r="130" spans="2:7" s="5" customFormat="1" ht="30" x14ac:dyDescent="0.25">
      <c r="B130" s="13" t="s">
        <v>209</v>
      </c>
      <c r="C130" s="14" t="s">
        <v>281</v>
      </c>
      <c r="D130" s="14" t="s">
        <v>281</v>
      </c>
      <c r="E130" s="14" t="s">
        <v>281</v>
      </c>
      <c r="F130" s="14" t="s">
        <v>281</v>
      </c>
    </row>
    <row r="131" spans="2:7" s="5" customFormat="1" ht="15" x14ac:dyDescent="0.25">
      <c r="B131" s="13" t="s">
        <v>210</v>
      </c>
      <c r="C131" s="14" t="s">
        <v>281</v>
      </c>
      <c r="D131" s="14" t="s">
        <v>281</v>
      </c>
      <c r="E131" s="14" t="s">
        <v>281</v>
      </c>
      <c r="F131" s="14" t="s">
        <v>281</v>
      </c>
    </row>
    <row r="132" spans="2:7" s="5" customFormat="1" ht="30" x14ac:dyDescent="0.25">
      <c r="B132" s="13" t="s">
        <v>161</v>
      </c>
      <c r="C132" s="14" t="s">
        <v>282</v>
      </c>
      <c r="D132" s="14" t="s">
        <v>282</v>
      </c>
      <c r="E132" s="14" t="s">
        <v>282</v>
      </c>
      <c r="F132" s="14" t="s">
        <v>282</v>
      </c>
    </row>
    <row r="133" spans="2:7" s="5" customFormat="1" ht="15" x14ac:dyDescent="0.25">
      <c r="B133" s="13" t="s">
        <v>162</v>
      </c>
      <c r="C133" s="14" t="s">
        <v>282</v>
      </c>
      <c r="D133" s="14" t="s">
        <v>282</v>
      </c>
      <c r="E133" s="14" t="s">
        <v>282</v>
      </c>
      <c r="F133" s="14" t="s">
        <v>282</v>
      </c>
    </row>
    <row r="134" spans="2:7" s="5" customFormat="1" ht="30" x14ac:dyDescent="0.25">
      <c r="B134" s="13" t="s">
        <v>163</v>
      </c>
      <c r="C134" s="14" t="s">
        <v>282</v>
      </c>
      <c r="D134" s="14" t="s">
        <v>282</v>
      </c>
      <c r="E134" s="14" t="s">
        <v>282</v>
      </c>
      <c r="F134" s="14" t="s">
        <v>282</v>
      </c>
    </row>
    <row r="135" spans="2:7" s="5" customFormat="1" ht="30" x14ac:dyDescent="0.25">
      <c r="B135" s="13" t="s">
        <v>300</v>
      </c>
      <c r="C135" s="14">
        <v>140</v>
      </c>
      <c r="D135" s="14">
        <v>140</v>
      </c>
      <c r="E135" s="14">
        <f t="shared" si="19"/>
        <v>147</v>
      </c>
      <c r="F135" s="14">
        <f t="shared" si="20"/>
        <v>245</v>
      </c>
      <c r="G135" s="5" t="s">
        <v>285</v>
      </c>
    </row>
    <row r="136" spans="2:7" s="5" customFormat="1" ht="15" x14ac:dyDescent="0.25">
      <c r="B136" s="13" t="s">
        <v>164</v>
      </c>
      <c r="C136" s="14">
        <v>12</v>
      </c>
      <c r="D136" s="14">
        <v>12</v>
      </c>
      <c r="E136" s="14">
        <f t="shared" si="19"/>
        <v>12.600000000000001</v>
      </c>
      <c r="F136" s="14">
        <f t="shared" si="20"/>
        <v>21</v>
      </c>
    </row>
    <row r="137" spans="2:7" s="5" customFormat="1" ht="15" x14ac:dyDescent="0.25">
      <c r="B137" s="13" t="s">
        <v>165</v>
      </c>
      <c r="C137" s="14">
        <v>25</v>
      </c>
      <c r="D137" s="14">
        <v>25</v>
      </c>
      <c r="E137" s="14">
        <f t="shared" si="19"/>
        <v>26.25</v>
      </c>
      <c r="F137" s="14">
        <f t="shared" si="20"/>
        <v>43.75</v>
      </c>
    </row>
    <row r="138" spans="2:7" s="5" customFormat="1" ht="15" x14ac:dyDescent="0.25">
      <c r="B138" s="13" t="s">
        <v>166</v>
      </c>
      <c r="C138" s="14" t="s">
        <v>282</v>
      </c>
      <c r="D138" s="14" t="s">
        <v>282</v>
      </c>
      <c r="E138" s="14" t="s">
        <v>282</v>
      </c>
      <c r="F138" s="14" t="s">
        <v>282</v>
      </c>
    </row>
    <row r="139" spans="2:7" s="5" customFormat="1" ht="29.25" x14ac:dyDescent="0.25">
      <c r="B139" s="13" t="s">
        <v>211</v>
      </c>
      <c r="C139" s="14" t="s">
        <v>281</v>
      </c>
      <c r="D139" s="14" t="s">
        <v>281</v>
      </c>
      <c r="E139" s="14" t="s">
        <v>281</v>
      </c>
      <c r="F139" s="14" t="s">
        <v>281</v>
      </c>
    </row>
    <row r="140" spans="2:7" s="5" customFormat="1" ht="15" x14ac:dyDescent="0.25">
      <c r="B140" s="15" t="s">
        <v>17</v>
      </c>
      <c r="C140" s="42">
        <f>SUM(C128:C139)</f>
        <v>237</v>
      </c>
      <c r="D140" s="42">
        <f>SUM(D128:D139)</f>
        <v>237</v>
      </c>
      <c r="E140" s="42">
        <f>SUM(E128:E139)</f>
        <v>248.85</v>
      </c>
      <c r="F140" s="42">
        <f>SUM(F128:F139)</f>
        <v>414.75</v>
      </c>
    </row>
    <row r="141" spans="2:7" s="5" customFormat="1" ht="15.75" thickBot="1" x14ac:dyDescent="0.3">
      <c r="B141" s="30"/>
      <c r="C141" s="31"/>
      <c r="D141" s="31"/>
      <c r="E141" s="31"/>
      <c r="F141" s="31"/>
    </row>
    <row r="142" spans="2:7" s="5" customFormat="1" ht="15" x14ac:dyDescent="0.25">
      <c r="B142" s="119" t="s">
        <v>212</v>
      </c>
      <c r="C142" s="137"/>
      <c r="D142" s="137"/>
      <c r="E142" s="137"/>
      <c r="F142" s="137"/>
      <c r="G142" s="5" t="s">
        <v>288</v>
      </c>
    </row>
    <row r="143" spans="2:7" s="5" customFormat="1" ht="15" x14ac:dyDescent="0.25">
      <c r="B143" s="10" t="s">
        <v>3</v>
      </c>
      <c r="C143" s="11" t="s">
        <v>4</v>
      </c>
      <c r="D143" s="11" t="s">
        <v>5</v>
      </c>
      <c r="E143" s="11" t="s">
        <v>6</v>
      </c>
      <c r="F143" s="11" t="s">
        <v>7</v>
      </c>
    </row>
    <row r="144" spans="2:7" s="12" customFormat="1" ht="30" x14ac:dyDescent="0.25">
      <c r="B144" s="19" t="s">
        <v>168</v>
      </c>
      <c r="C144" s="14">
        <v>30</v>
      </c>
      <c r="D144" s="14">
        <v>33</v>
      </c>
      <c r="E144" s="14">
        <v>45</v>
      </c>
      <c r="F144" s="14" t="s">
        <v>281</v>
      </c>
    </row>
    <row r="145" spans="2:6" s="5" customFormat="1" ht="30" x14ac:dyDescent="0.25">
      <c r="B145" s="13" t="s">
        <v>169</v>
      </c>
      <c r="C145" s="14">
        <v>30</v>
      </c>
      <c r="D145" s="14">
        <v>33</v>
      </c>
      <c r="E145" s="14">
        <v>45</v>
      </c>
      <c r="F145" s="14" t="s">
        <v>281</v>
      </c>
    </row>
    <row r="146" spans="2:6" s="5" customFormat="1" ht="15" x14ac:dyDescent="0.25">
      <c r="B146" s="13" t="s">
        <v>354</v>
      </c>
      <c r="C146" s="14">
        <v>80</v>
      </c>
      <c r="D146" s="62" t="s">
        <v>191</v>
      </c>
      <c r="E146" s="62" t="s">
        <v>191</v>
      </c>
      <c r="F146" s="62" t="s">
        <v>191</v>
      </c>
    </row>
    <row r="147" spans="2:6" s="5" customFormat="1" ht="15" customHeight="1" x14ac:dyDescent="0.25">
      <c r="B147" s="13" t="s">
        <v>355</v>
      </c>
      <c r="C147" s="14">
        <v>80</v>
      </c>
      <c r="D147" s="63" t="s">
        <v>191</v>
      </c>
      <c r="E147" s="63" t="s">
        <v>191</v>
      </c>
      <c r="F147" s="63" t="s">
        <v>191</v>
      </c>
    </row>
    <row r="148" spans="2:6" s="5" customFormat="1" ht="15" customHeight="1" x14ac:dyDescent="0.25">
      <c r="B148" s="20" t="s">
        <v>170</v>
      </c>
      <c r="C148" s="14">
        <v>90</v>
      </c>
      <c r="D148" s="14">
        <v>99</v>
      </c>
      <c r="E148" s="14">
        <v>135</v>
      </c>
      <c r="F148" s="62" t="s">
        <v>191</v>
      </c>
    </row>
    <row r="149" spans="2:6" s="5" customFormat="1" ht="15" x14ac:dyDescent="0.25">
      <c r="B149" s="20" t="s">
        <v>171</v>
      </c>
      <c r="C149" s="14">
        <v>90</v>
      </c>
      <c r="D149" s="14">
        <v>99</v>
      </c>
      <c r="E149" s="14">
        <v>135</v>
      </c>
      <c r="F149" s="63" t="s">
        <v>191</v>
      </c>
    </row>
    <row r="150" spans="2:6" s="5" customFormat="1" ht="15" x14ac:dyDescent="0.25">
      <c r="B150" s="13" t="s">
        <v>356</v>
      </c>
      <c r="C150" s="14">
        <v>80</v>
      </c>
      <c r="D150" s="62" t="s">
        <v>191</v>
      </c>
      <c r="E150" s="63" t="s">
        <v>191</v>
      </c>
      <c r="F150" s="62" t="s">
        <v>191</v>
      </c>
    </row>
    <row r="151" spans="2:6" s="5" customFormat="1" ht="15" customHeight="1" x14ac:dyDescent="0.25">
      <c r="B151" s="13" t="s">
        <v>357</v>
      </c>
      <c r="C151" s="14">
        <v>80</v>
      </c>
      <c r="D151" s="63" t="s">
        <v>191</v>
      </c>
      <c r="E151" s="63" t="s">
        <v>191</v>
      </c>
      <c r="F151" s="63" t="s">
        <v>191</v>
      </c>
    </row>
    <row r="152" spans="2:6" s="5" customFormat="1" ht="15" customHeight="1" x14ac:dyDescent="0.25">
      <c r="B152" s="13" t="s">
        <v>213</v>
      </c>
      <c r="C152" s="14">
        <v>80</v>
      </c>
      <c r="D152" s="63"/>
      <c r="E152" s="63" t="s">
        <v>191</v>
      </c>
      <c r="F152" s="62" t="s">
        <v>191</v>
      </c>
    </row>
    <row r="153" spans="2:6" s="5" customFormat="1" ht="15" customHeight="1" x14ac:dyDescent="0.25">
      <c r="B153" s="20" t="s">
        <v>172</v>
      </c>
      <c r="C153" s="14">
        <v>100</v>
      </c>
      <c r="D153" s="14">
        <v>110</v>
      </c>
      <c r="E153" s="14">
        <v>150</v>
      </c>
      <c r="F153" s="63" t="s">
        <v>191</v>
      </c>
    </row>
    <row r="154" spans="2:6" s="5" customFormat="1" ht="30" x14ac:dyDescent="0.25">
      <c r="B154" s="72" t="s">
        <v>173</v>
      </c>
      <c r="C154" s="14">
        <v>80</v>
      </c>
      <c r="D154" s="14">
        <v>88</v>
      </c>
      <c r="E154" s="14">
        <v>120</v>
      </c>
      <c r="F154" s="62" t="s">
        <v>191</v>
      </c>
    </row>
    <row r="155" spans="2:6" s="5" customFormat="1" ht="15" x14ac:dyDescent="0.25">
      <c r="B155" s="20" t="s">
        <v>214</v>
      </c>
      <c r="C155" s="14">
        <v>115</v>
      </c>
      <c r="D155" s="14">
        <v>126.5</v>
      </c>
      <c r="E155" s="14">
        <v>172.5</v>
      </c>
      <c r="F155" s="63" t="s">
        <v>191</v>
      </c>
    </row>
    <row r="156" spans="2:6" s="5" customFormat="1" ht="15" x14ac:dyDescent="0.25">
      <c r="B156" s="13" t="s">
        <v>215</v>
      </c>
      <c r="C156" s="14">
        <v>130</v>
      </c>
      <c r="D156" s="62" t="s">
        <v>191</v>
      </c>
      <c r="E156" s="62" t="s">
        <v>191</v>
      </c>
      <c r="F156" s="62" t="s">
        <v>191</v>
      </c>
    </row>
    <row r="157" spans="2:6" s="5" customFormat="1" ht="15" x14ac:dyDescent="0.25">
      <c r="B157" s="20" t="s">
        <v>175</v>
      </c>
      <c r="C157" s="14">
        <v>80</v>
      </c>
      <c r="D157" s="63" t="s">
        <v>191</v>
      </c>
      <c r="E157" s="63" t="s">
        <v>191</v>
      </c>
      <c r="F157" s="63" t="s">
        <v>191</v>
      </c>
    </row>
    <row r="158" spans="2:6" s="5" customFormat="1" ht="15" x14ac:dyDescent="0.25">
      <c r="B158" s="20" t="s">
        <v>176</v>
      </c>
      <c r="C158" s="14">
        <v>115</v>
      </c>
      <c r="D158" s="14">
        <v>126.5</v>
      </c>
      <c r="E158" s="14">
        <v>172.5</v>
      </c>
      <c r="F158" s="62" t="s">
        <v>191</v>
      </c>
    </row>
    <row r="159" spans="2:6" s="5" customFormat="1" ht="15" x14ac:dyDescent="0.25">
      <c r="B159" s="13" t="s">
        <v>216</v>
      </c>
      <c r="C159" s="14">
        <v>115</v>
      </c>
      <c r="D159" s="62" t="s">
        <v>191</v>
      </c>
      <c r="E159" s="62" t="s">
        <v>191</v>
      </c>
      <c r="F159" s="63" t="s">
        <v>191</v>
      </c>
    </row>
    <row r="160" spans="2:6" s="5" customFormat="1" ht="15" x14ac:dyDescent="0.25">
      <c r="B160" s="15" t="s">
        <v>17</v>
      </c>
      <c r="C160" s="42">
        <f>SUM(C144:C159)</f>
        <v>1375</v>
      </c>
      <c r="D160" s="42">
        <f>SUM(D158,D155,D154,D153,D148,D149,D145,D144)</f>
        <v>715</v>
      </c>
      <c r="E160" s="42">
        <f>SUM(E158,E155,E154,E153,E149,E148,E145,E144)</f>
        <v>975</v>
      </c>
      <c r="F160" s="42">
        <f>SUM(F145,F144)</f>
        <v>0</v>
      </c>
    </row>
    <row r="161" spans="2:14" s="5" customFormat="1" ht="15.75" thickBot="1" x14ac:dyDescent="0.3">
      <c r="B161" s="21"/>
      <c r="C161" s="73"/>
      <c r="D161" s="37"/>
      <c r="E161" s="37"/>
      <c r="F161" s="37"/>
    </row>
    <row r="162" spans="2:14" s="5" customFormat="1" ht="15" x14ac:dyDescent="0.25">
      <c r="B162" s="138" t="s">
        <v>177</v>
      </c>
      <c r="C162" s="137"/>
      <c r="D162" s="137"/>
      <c r="E162" s="137"/>
      <c r="F162" s="137"/>
    </row>
    <row r="163" spans="2:14" s="5" customFormat="1" ht="15" x14ac:dyDescent="0.25">
      <c r="B163" s="10" t="s">
        <v>3</v>
      </c>
      <c r="C163" s="11" t="s">
        <v>4</v>
      </c>
      <c r="D163" s="11" t="s">
        <v>5</v>
      </c>
      <c r="E163" s="11" t="s">
        <v>6</v>
      </c>
      <c r="F163" s="11" t="s">
        <v>7</v>
      </c>
    </row>
    <row r="164" spans="2:14" s="12" customFormat="1" ht="15" x14ac:dyDescent="0.25">
      <c r="B164" s="17" t="s">
        <v>178</v>
      </c>
      <c r="C164" s="14">
        <v>50</v>
      </c>
      <c r="D164" s="14">
        <v>50</v>
      </c>
      <c r="E164" s="14">
        <f t="shared" ref="E164:E165" si="21">D164*1.05</f>
        <v>52.5</v>
      </c>
      <c r="F164" s="14">
        <f t="shared" ref="F164:F165" si="22">D164*1.75</f>
        <v>87.5</v>
      </c>
    </row>
    <row r="165" spans="2:14" s="5" customFormat="1" ht="30" x14ac:dyDescent="0.25">
      <c r="B165" s="64" t="s">
        <v>179</v>
      </c>
      <c r="C165" s="14">
        <v>60</v>
      </c>
      <c r="D165" s="14">
        <v>60</v>
      </c>
      <c r="E165" s="14">
        <f t="shared" si="21"/>
        <v>63</v>
      </c>
      <c r="F165" s="14">
        <f t="shared" si="22"/>
        <v>105</v>
      </c>
    </row>
    <row r="166" spans="2:14" s="5" customFormat="1" ht="15" x14ac:dyDescent="0.25">
      <c r="B166" s="15" t="s">
        <v>17</v>
      </c>
      <c r="C166" s="42">
        <f>SUM(C164:C165)</f>
        <v>110</v>
      </c>
      <c r="D166" s="42">
        <f>SUM(D164:D165)</f>
        <v>110</v>
      </c>
      <c r="E166" s="42">
        <f>SUM(E164:E165)</f>
        <v>115.5</v>
      </c>
      <c r="F166" s="42">
        <f>SUM(F164:F165)</f>
        <v>192.5</v>
      </c>
      <c r="G166" s="30"/>
      <c r="H166" s="30"/>
      <c r="I166" s="30"/>
      <c r="J166" s="30"/>
      <c r="K166" s="30"/>
      <c r="L166" s="30"/>
      <c r="M166" s="30"/>
      <c r="N166" s="30"/>
    </row>
    <row r="167" spans="2:14" s="5" customFormat="1" ht="15.75" thickBot="1" x14ac:dyDescent="0.3">
      <c r="B167" s="30"/>
      <c r="C167" s="68"/>
      <c r="D167" s="68"/>
      <c r="E167" s="68"/>
      <c r="F167" s="68"/>
    </row>
    <row r="168" spans="2:14" s="5" customFormat="1" ht="15" x14ac:dyDescent="0.25">
      <c r="B168" s="119" t="s">
        <v>180</v>
      </c>
      <c r="C168" s="137"/>
      <c r="D168" s="137"/>
      <c r="E168" s="137"/>
      <c r="F168" s="137"/>
      <c r="G168" s="30"/>
      <c r="H168" s="30"/>
      <c r="I168" s="30"/>
      <c r="J168" s="30"/>
      <c r="K168" s="30"/>
    </row>
    <row r="169" spans="2:14" s="5" customFormat="1" ht="15" x14ac:dyDescent="0.25">
      <c r="B169" s="10" t="s">
        <v>3</v>
      </c>
      <c r="C169" s="11" t="s">
        <v>4</v>
      </c>
      <c r="D169" s="11" t="s">
        <v>5</v>
      </c>
      <c r="E169" s="11" t="s">
        <v>6</v>
      </c>
      <c r="F169" s="11" t="s">
        <v>7</v>
      </c>
      <c r="G169" s="30"/>
      <c r="H169" s="30"/>
      <c r="I169" s="30"/>
      <c r="J169" s="30"/>
      <c r="K169" s="30"/>
      <c r="L169" s="30"/>
    </row>
    <row r="170" spans="2:14" s="12" customFormat="1" ht="15" x14ac:dyDescent="0.25">
      <c r="B170" s="17" t="s">
        <v>178</v>
      </c>
      <c r="C170" s="14">
        <v>93</v>
      </c>
      <c r="D170" s="14">
        <v>93</v>
      </c>
      <c r="E170" s="14">
        <f t="shared" ref="E170:E171" si="23">D170*1.05</f>
        <v>97.65</v>
      </c>
      <c r="F170" s="14">
        <f t="shared" ref="F170:F171" si="24">D170*1.75</f>
        <v>162.75</v>
      </c>
      <c r="G170" s="12" t="s">
        <v>279</v>
      </c>
    </row>
    <row r="171" spans="2:14" s="5" customFormat="1" ht="15" x14ac:dyDescent="0.25">
      <c r="B171" s="13" t="s">
        <v>149</v>
      </c>
      <c r="C171" s="14">
        <v>93</v>
      </c>
      <c r="D171" s="14">
        <v>93</v>
      </c>
      <c r="E171" s="14">
        <f t="shared" si="23"/>
        <v>97.65</v>
      </c>
      <c r="F171" s="14">
        <f t="shared" si="24"/>
        <v>162.75</v>
      </c>
      <c r="G171" s="30"/>
      <c r="H171" s="30"/>
      <c r="I171" s="30"/>
      <c r="J171" s="30"/>
      <c r="K171" s="30"/>
      <c r="L171" s="30"/>
    </row>
    <row r="172" spans="2:14" s="5" customFormat="1" ht="15" x14ac:dyDescent="0.25">
      <c r="B172" s="15" t="s">
        <v>17</v>
      </c>
      <c r="C172" s="42">
        <f>SUM(C170:C171)</f>
        <v>186</v>
      </c>
      <c r="D172" s="42">
        <f>SUM(D170:D171)</f>
        <v>186</v>
      </c>
      <c r="E172" s="42">
        <f>SUM(E170:E171)</f>
        <v>195.3</v>
      </c>
      <c r="F172" s="42">
        <f>SUM(F170:F171)</f>
        <v>325.5</v>
      </c>
      <c r="G172" s="30"/>
      <c r="H172" s="30"/>
      <c r="I172" s="30"/>
      <c r="J172" s="30"/>
      <c r="K172" s="30"/>
      <c r="L172" s="30"/>
      <c r="M172" s="30"/>
      <c r="N172" s="30"/>
    </row>
    <row r="173" spans="2:14" s="5" customFormat="1" ht="15.75" thickBot="1" x14ac:dyDescent="0.3">
      <c r="B173" s="30"/>
      <c r="C173" s="31"/>
      <c r="D173" s="31"/>
      <c r="E173" s="31"/>
      <c r="F173" s="31"/>
    </row>
    <row r="174" spans="2:14" s="5" customFormat="1" ht="15" x14ac:dyDescent="0.25">
      <c r="B174" s="138" t="s">
        <v>181</v>
      </c>
      <c r="C174" s="137"/>
      <c r="D174" s="137"/>
      <c r="E174" s="137"/>
      <c r="F174" s="137"/>
      <c r="G174" s="30"/>
      <c r="H174" s="30"/>
      <c r="I174" s="30"/>
      <c r="J174" s="30"/>
      <c r="K174" s="30"/>
      <c r="L174" s="30"/>
      <c r="M174" s="30"/>
    </row>
    <row r="175" spans="2:14" s="5" customFormat="1" ht="15" x14ac:dyDescent="0.25">
      <c r="B175" s="10" t="s">
        <v>3</v>
      </c>
      <c r="C175" s="11" t="s">
        <v>4</v>
      </c>
      <c r="D175" s="11" t="s">
        <v>5</v>
      </c>
      <c r="E175" s="11" t="s">
        <v>6</v>
      </c>
      <c r="F175" s="11" t="s">
        <v>7</v>
      </c>
      <c r="G175" s="30"/>
      <c r="H175" s="30"/>
      <c r="I175" s="30"/>
      <c r="J175" s="30"/>
      <c r="K175" s="30"/>
      <c r="L175" s="30"/>
      <c r="M175" s="30"/>
      <c r="N175" s="30"/>
    </row>
    <row r="176" spans="2:14" s="12" customFormat="1" ht="15" x14ac:dyDescent="0.25">
      <c r="B176" s="17" t="s">
        <v>178</v>
      </c>
      <c r="C176" s="14">
        <v>93</v>
      </c>
      <c r="D176" s="14">
        <v>93</v>
      </c>
      <c r="E176" s="14">
        <f t="shared" ref="E176:E177" si="25">D176*1.05</f>
        <v>97.65</v>
      </c>
      <c r="F176" s="14">
        <f t="shared" ref="F176:F177" si="26">D176*1.75</f>
        <v>162.75</v>
      </c>
      <c r="G176" s="12" t="s">
        <v>279</v>
      </c>
    </row>
    <row r="177" spans="2:16" s="5" customFormat="1" ht="15" x14ac:dyDescent="0.25">
      <c r="B177" s="13" t="s">
        <v>291</v>
      </c>
      <c r="C177" s="14">
        <v>93</v>
      </c>
      <c r="D177" s="14">
        <v>93</v>
      </c>
      <c r="E177" s="14">
        <f t="shared" si="25"/>
        <v>97.65</v>
      </c>
      <c r="F177" s="14">
        <f t="shared" si="26"/>
        <v>162.75</v>
      </c>
      <c r="G177" s="30"/>
      <c r="H177" s="30"/>
      <c r="I177" s="30"/>
      <c r="J177" s="30"/>
      <c r="K177" s="30"/>
      <c r="L177" s="30"/>
      <c r="M177" s="30"/>
      <c r="N177" s="30"/>
    </row>
    <row r="178" spans="2:16" s="5" customFormat="1" ht="15" x14ac:dyDescent="0.25">
      <c r="B178" s="15" t="s">
        <v>17</v>
      </c>
      <c r="C178" s="42">
        <f>SUM(C176:C177)</f>
        <v>186</v>
      </c>
      <c r="D178" s="42">
        <f>SUM(D176:D177)</f>
        <v>186</v>
      </c>
      <c r="E178" s="42">
        <f>SUM(E176:E177)</f>
        <v>195.3</v>
      </c>
      <c r="F178" s="42">
        <f>SUM(F176:F177)</f>
        <v>325.5</v>
      </c>
      <c r="G178" s="30"/>
      <c r="H178" s="30"/>
      <c r="I178" s="30"/>
      <c r="J178" s="30"/>
      <c r="K178" s="30"/>
      <c r="L178" s="30"/>
      <c r="M178" s="30"/>
      <c r="N178" s="30"/>
    </row>
    <row r="179" spans="2:16" s="5" customFormat="1" ht="15.75" thickBot="1" x14ac:dyDescent="0.3">
      <c r="B179" s="30"/>
      <c r="C179" s="31"/>
      <c r="D179" s="31"/>
      <c r="E179" s="31"/>
      <c r="F179" s="31"/>
    </row>
    <row r="180" spans="2:16" s="5" customFormat="1" ht="15" x14ac:dyDescent="0.25">
      <c r="B180" s="119" t="s">
        <v>182</v>
      </c>
      <c r="C180" s="120"/>
      <c r="D180" s="120"/>
      <c r="E180" s="120"/>
      <c r="F180" s="120"/>
      <c r="G180" s="30"/>
      <c r="H180" s="30"/>
      <c r="I180" s="30"/>
      <c r="J180" s="30"/>
      <c r="K180" s="30"/>
      <c r="L180" s="30"/>
    </row>
    <row r="181" spans="2:16" s="5" customFormat="1" ht="15" x14ac:dyDescent="0.25">
      <c r="B181" s="10" t="s">
        <v>3</v>
      </c>
      <c r="C181" s="11" t="s">
        <v>4</v>
      </c>
      <c r="D181" s="11" t="s">
        <v>5</v>
      </c>
      <c r="E181" s="11" t="s">
        <v>6</v>
      </c>
      <c r="F181" s="11" t="s">
        <v>7</v>
      </c>
      <c r="G181" s="30"/>
      <c r="H181" s="30"/>
      <c r="I181" s="30"/>
      <c r="J181" s="30"/>
      <c r="K181" s="30"/>
      <c r="L181" s="30"/>
      <c r="M181" s="30"/>
    </row>
    <row r="182" spans="2:16" s="12" customFormat="1" ht="15" x14ac:dyDescent="0.25">
      <c r="B182" s="17" t="s">
        <v>178</v>
      </c>
      <c r="C182" s="14" t="s">
        <v>281</v>
      </c>
      <c r="D182" s="14" t="s">
        <v>281</v>
      </c>
      <c r="E182" s="14" t="s">
        <v>281</v>
      </c>
      <c r="F182" s="14" t="s">
        <v>281</v>
      </c>
    </row>
    <row r="183" spans="2:16" s="5" customFormat="1" ht="30" x14ac:dyDescent="0.25">
      <c r="B183" s="13" t="s">
        <v>183</v>
      </c>
      <c r="C183" s="14" t="s">
        <v>281</v>
      </c>
      <c r="D183" s="14" t="s">
        <v>281</v>
      </c>
      <c r="E183" s="14" t="s">
        <v>281</v>
      </c>
      <c r="F183" s="14" t="s">
        <v>281</v>
      </c>
      <c r="G183" s="30"/>
      <c r="H183" s="30"/>
      <c r="I183" s="30"/>
      <c r="J183" s="30"/>
      <c r="K183" s="30"/>
      <c r="L183" s="30"/>
      <c r="M183" s="30"/>
    </row>
    <row r="184" spans="2:16" s="5" customFormat="1" ht="15" x14ac:dyDescent="0.25">
      <c r="B184" s="15" t="s">
        <v>17</v>
      </c>
      <c r="C184" s="42">
        <f>SUM(C182:C183)</f>
        <v>0</v>
      </c>
      <c r="D184" s="42">
        <f>SUM(D182:D183)</f>
        <v>0</v>
      </c>
      <c r="E184" s="42">
        <f>SUM(E182:E183)</f>
        <v>0</v>
      </c>
      <c r="F184" s="42">
        <f>SUM(F182:F183)</f>
        <v>0</v>
      </c>
      <c r="G184" s="30"/>
      <c r="H184" s="30"/>
      <c r="I184" s="30"/>
      <c r="J184" s="30"/>
      <c r="K184" s="30"/>
      <c r="L184" s="30"/>
      <c r="M184" s="30"/>
      <c r="N184" s="30"/>
    </row>
    <row r="185" spans="2:16" s="5" customFormat="1" ht="15.75" thickBot="1" x14ac:dyDescent="0.3">
      <c r="B185" s="30"/>
      <c r="C185" s="31"/>
      <c r="D185" s="31"/>
      <c r="E185" s="68"/>
      <c r="F185" s="68"/>
    </row>
    <row r="186" spans="2:16" s="5" customFormat="1" ht="15" x14ac:dyDescent="0.25">
      <c r="B186" s="119" t="s">
        <v>184</v>
      </c>
      <c r="C186" s="120"/>
      <c r="D186" s="120"/>
      <c r="E186" s="120"/>
      <c r="F186" s="120"/>
    </row>
    <row r="187" spans="2:16" s="5" customFormat="1" ht="15" x14ac:dyDescent="0.25">
      <c r="B187" s="10" t="s">
        <v>3</v>
      </c>
      <c r="C187" s="11" t="s">
        <v>4</v>
      </c>
      <c r="D187" s="11" t="s">
        <v>5</v>
      </c>
      <c r="E187" s="11" t="s">
        <v>6</v>
      </c>
      <c r="F187" s="11" t="s">
        <v>7</v>
      </c>
    </row>
    <row r="188" spans="2:16" s="12" customFormat="1" ht="15" x14ac:dyDescent="0.25">
      <c r="B188" s="17" t="s">
        <v>178</v>
      </c>
      <c r="C188" s="14">
        <v>145</v>
      </c>
      <c r="D188" s="14">
        <v>145</v>
      </c>
      <c r="E188" s="14">
        <f t="shared" ref="E188:E189" si="27">D188*1.05</f>
        <v>152.25</v>
      </c>
      <c r="F188" s="14" t="s">
        <v>282</v>
      </c>
    </row>
    <row r="189" spans="2:16" s="5" customFormat="1" ht="30" x14ac:dyDescent="0.25">
      <c r="B189" s="13" t="s">
        <v>293</v>
      </c>
      <c r="C189" s="14">
        <v>145</v>
      </c>
      <c r="D189" s="14">
        <v>145</v>
      </c>
      <c r="E189" s="14">
        <f t="shared" si="27"/>
        <v>152.25</v>
      </c>
      <c r="F189" s="14" t="s">
        <v>282</v>
      </c>
      <c r="G189" s="30"/>
      <c r="H189" s="30"/>
    </row>
    <row r="190" spans="2:16" s="5" customFormat="1" ht="15" x14ac:dyDescent="0.25">
      <c r="B190" s="15" t="s">
        <v>17</v>
      </c>
      <c r="C190" s="42">
        <f>SUM(C188:C189)</f>
        <v>290</v>
      </c>
      <c r="D190" s="42">
        <f>SUM(D188:D189)</f>
        <v>290</v>
      </c>
      <c r="E190" s="42">
        <f>SUM(E188:E189)</f>
        <v>304.5</v>
      </c>
      <c r="F190" s="42">
        <f>SUM(F188:F189)</f>
        <v>0</v>
      </c>
      <c r="G190" s="30"/>
      <c r="H190" s="30"/>
      <c r="I190" s="30"/>
      <c r="J190" s="30"/>
      <c r="K190" s="30"/>
      <c r="L190" s="30"/>
      <c r="M190" s="30"/>
      <c r="N190" s="30"/>
      <c r="O190" s="30"/>
      <c r="P190" s="30"/>
    </row>
    <row r="191" spans="2:16" s="5" customFormat="1" ht="15.75" thickBot="1" x14ac:dyDescent="0.3">
      <c r="B191" s="30"/>
      <c r="C191" s="31"/>
      <c r="D191" s="31"/>
      <c r="E191" s="31"/>
      <c r="F191" s="31"/>
    </row>
    <row r="192" spans="2:16" s="5" customFormat="1" ht="15" x14ac:dyDescent="0.25">
      <c r="B192" s="119" t="s">
        <v>217</v>
      </c>
      <c r="C192" s="137"/>
      <c r="D192" s="137"/>
      <c r="E192" s="137"/>
      <c r="F192" s="137"/>
    </row>
    <row r="193" spans="2:16" s="5" customFormat="1" ht="15" x14ac:dyDescent="0.25">
      <c r="B193" s="10" t="s">
        <v>3</v>
      </c>
      <c r="C193" s="11" t="s">
        <v>4</v>
      </c>
      <c r="D193" s="11" t="s">
        <v>5</v>
      </c>
      <c r="E193" s="11" t="s">
        <v>6</v>
      </c>
      <c r="F193" s="11" t="s">
        <v>7</v>
      </c>
    </row>
    <row r="194" spans="2:16" s="12" customFormat="1" ht="15" x14ac:dyDescent="0.25">
      <c r="B194" s="17" t="s">
        <v>178</v>
      </c>
      <c r="C194" s="14">
        <v>100</v>
      </c>
      <c r="D194" s="14">
        <v>100</v>
      </c>
      <c r="E194" s="14">
        <f t="shared" ref="E194:E195" si="28">D194*1.05</f>
        <v>105</v>
      </c>
      <c r="F194" s="14">
        <f t="shared" ref="F194:F195" si="29">D194*1.75</f>
        <v>175</v>
      </c>
    </row>
    <row r="195" spans="2:16" s="5" customFormat="1" ht="30" x14ac:dyDescent="0.25">
      <c r="B195" s="13" t="s">
        <v>294</v>
      </c>
      <c r="C195" s="14">
        <v>140</v>
      </c>
      <c r="D195" s="14">
        <v>140</v>
      </c>
      <c r="E195" s="14">
        <f t="shared" si="28"/>
        <v>147</v>
      </c>
      <c r="F195" s="14">
        <f t="shared" si="29"/>
        <v>245</v>
      </c>
    </row>
    <row r="196" spans="2:16" s="5" customFormat="1" ht="15" x14ac:dyDescent="0.25">
      <c r="B196" s="15" t="s">
        <v>17</v>
      </c>
      <c r="C196" s="42">
        <f>SUM(C194:C195)</f>
        <v>240</v>
      </c>
      <c r="D196" s="42">
        <f>SUM(D194:D195)</f>
        <v>240</v>
      </c>
      <c r="E196" s="42">
        <f>SUM(E194:E195)</f>
        <v>252</v>
      </c>
      <c r="F196" s="42">
        <f>SUM(F194:F195)</f>
        <v>420</v>
      </c>
      <c r="G196" s="30"/>
      <c r="H196" s="30"/>
      <c r="I196" s="30"/>
      <c r="J196" s="30"/>
      <c r="K196" s="30"/>
      <c r="L196" s="30"/>
      <c r="M196" s="30"/>
      <c r="N196" s="30"/>
    </row>
    <row r="197" spans="2:16" s="5" customFormat="1" ht="15.75" thickBot="1" x14ac:dyDescent="0.3">
      <c r="B197" s="30"/>
      <c r="C197" s="31"/>
      <c r="D197" s="31"/>
      <c r="E197" s="31"/>
      <c r="F197" s="31"/>
    </row>
    <row r="198" spans="2:16" s="5" customFormat="1" ht="15" x14ac:dyDescent="0.25">
      <c r="B198" s="119" t="s">
        <v>186</v>
      </c>
      <c r="C198" s="120"/>
      <c r="D198" s="120"/>
      <c r="E198" s="120"/>
      <c r="F198" s="167"/>
      <c r="G198" s="30"/>
      <c r="H198" s="30"/>
      <c r="I198" s="30"/>
      <c r="J198" s="30"/>
      <c r="K198" s="30"/>
      <c r="L198" s="30"/>
    </row>
    <row r="199" spans="2:16" s="5" customFormat="1" ht="15" x14ac:dyDescent="0.25">
      <c r="B199" s="10" t="s">
        <v>3</v>
      </c>
      <c r="C199" s="11" t="s">
        <v>4</v>
      </c>
      <c r="D199" s="11" t="s">
        <v>5</v>
      </c>
      <c r="E199" s="11" t="s">
        <v>6</v>
      </c>
      <c r="F199" s="11" t="s">
        <v>7</v>
      </c>
      <c r="G199" s="30"/>
      <c r="H199" s="30"/>
      <c r="I199" s="30"/>
      <c r="J199" s="30"/>
      <c r="K199" s="30"/>
      <c r="L199" s="30"/>
      <c r="M199" s="30"/>
      <c r="N199" s="30"/>
    </row>
    <row r="200" spans="2:16" s="12" customFormat="1" ht="30" x14ac:dyDescent="0.25">
      <c r="B200" s="17" t="s">
        <v>178</v>
      </c>
      <c r="C200" s="14">
        <v>250</v>
      </c>
      <c r="D200" s="14">
        <v>250</v>
      </c>
      <c r="E200" s="14">
        <f t="shared" ref="E200:E201" si="30">D200*1.05</f>
        <v>262.5</v>
      </c>
      <c r="F200" s="14">
        <f t="shared" ref="F200:F201" si="31">D200*1.75</f>
        <v>437.5</v>
      </c>
      <c r="G200" s="46" t="s">
        <v>283</v>
      </c>
      <c r="H200" s="30"/>
    </row>
    <row r="201" spans="2:16" s="5" customFormat="1" ht="30" x14ac:dyDescent="0.25">
      <c r="B201" s="13" t="s">
        <v>295</v>
      </c>
      <c r="C201" s="14">
        <v>250</v>
      </c>
      <c r="D201" s="14">
        <v>250</v>
      </c>
      <c r="E201" s="14">
        <f t="shared" si="30"/>
        <v>262.5</v>
      </c>
      <c r="F201" s="14">
        <f t="shared" si="31"/>
        <v>437.5</v>
      </c>
      <c r="G201" s="46"/>
      <c r="H201" s="30"/>
      <c r="I201" s="30"/>
      <c r="J201" s="30"/>
      <c r="K201" s="30"/>
      <c r="L201" s="30"/>
      <c r="M201" s="30"/>
      <c r="N201" s="30"/>
      <c r="O201" s="30"/>
      <c r="P201" s="30"/>
    </row>
    <row r="202" spans="2:16" s="5" customFormat="1" ht="15" x14ac:dyDescent="0.25">
      <c r="B202" s="15" t="s">
        <v>17</v>
      </c>
      <c r="C202" s="42">
        <f>SUM(C200:C201)</f>
        <v>500</v>
      </c>
      <c r="D202" s="42">
        <f>SUM(D200:D201)</f>
        <v>500</v>
      </c>
      <c r="E202" s="42">
        <f>SUM(E200:E201)</f>
        <v>525</v>
      </c>
      <c r="F202" s="42">
        <f>SUM(F200:F201)</f>
        <v>875</v>
      </c>
      <c r="G202" s="30"/>
      <c r="H202" s="30"/>
      <c r="I202" s="30"/>
      <c r="J202" s="30"/>
      <c r="K202" s="30"/>
      <c r="L202" s="30"/>
      <c r="M202" s="30"/>
      <c r="N202" s="30"/>
      <c r="O202" s="30"/>
      <c r="P202" s="30"/>
    </row>
    <row r="203" spans="2:16" s="5" customFormat="1" ht="15.75" thickBot="1" x14ac:dyDescent="0.3">
      <c r="B203" s="30"/>
      <c r="C203" s="31"/>
      <c r="D203" s="31"/>
      <c r="E203" s="31"/>
      <c r="F203" s="31"/>
    </row>
    <row r="204" spans="2:16" s="5" customFormat="1" ht="15" x14ac:dyDescent="0.25">
      <c r="B204" s="119" t="s">
        <v>218</v>
      </c>
      <c r="C204" s="120"/>
      <c r="D204" s="120"/>
      <c r="E204" s="120"/>
      <c r="F204" s="120"/>
    </row>
    <row r="205" spans="2:16" s="5" customFormat="1" ht="15" x14ac:dyDescent="0.25">
      <c r="B205" s="10" t="s">
        <v>3</v>
      </c>
      <c r="C205" s="11" t="s">
        <v>4</v>
      </c>
      <c r="D205" s="11" t="s">
        <v>5</v>
      </c>
      <c r="E205" s="11" t="s">
        <v>6</v>
      </c>
      <c r="F205" s="11" t="s">
        <v>7</v>
      </c>
    </row>
    <row r="206" spans="2:16" s="12" customFormat="1" ht="15" x14ac:dyDescent="0.25">
      <c r="B206" s="17" t="s">
        <v>178</v>
      </c>
      <c r="C206" s="14">
        <v>750</v>
      </c>
      <c r="D206" s="14">
        <v>750</v>
      </c>
      <c r="E206" s="14">
        <f t="shared" ref="E206:E207" si="32">D206*1.05</f>
        <v>787.5</v>
      </c>
      <c r="F206" s="14">
        <f t="shared" ref="F206:F207" si="33">D206*1.75</f>
        <v>1312.5</v>
      </c>
      <c r="G206" s="5" t="s">
        <v>289</v>
      </c>
      <c r="H206" s="5"/>
    </row>
    <row r="207" spans="2:16" s="5" customFormat="1" ht="30" x14ac:dyDescent="0.25">
      <c r="B207" s="13" t="s">
        <v>189</v>
      </c>
      <c r="C207" s="14">
        <v>750</v>
      </c>
      <c r="D207" s="14">
        <v>750</v>
      </c>
      <c r="E207" s="14">
        <f t="shared" si="32"/>
        <v>787.5</v>
      </c>
      <c r="F207" s="14">
        <f t="shared" si="33"/>
        <v>1312.5</v>
      </c>
      <c r="G207" s="30"/>
      <c r="H207" s="30"/>
    </row>
    <row r="208" spans="2:16" s="5" customFormat="1" ht="15" x14ac:dyDescent="0.25">
      <c r="B208" s="15" t="s">
        <v>17</v>
      </c>
      <c r="C208" s="42">
        <f>SUM(C206:C207)</f>
        <v>1500</v>
      </c>
      <c r="D208" s="42">
        <f>SUM(D206:D207)</f>
        <v>1500</v>
      </c>
      <c r="E208" s="42">
        <f>SUM(E206:E207)</f>
        <v>1575</v>
      </c>
      <c r="F208" s="42">
        <f>SUM(F206:F207)</f>
        <v>2625</v>
      </c>
      <c r="I208" s="30"/>
      <c r="J208" s="30"/>
      <c r="K208" s="30"/>
      <c r="L208" s="30"/>
      <c r="M208" s="30"/>
      <c r="N208" s="30"/>
    </row>
    <row r="209" spans="2:14" s="5" customFormat="1" ht="15.75" thickBot="1" x14ac:dyDescent="0.3">
      <c r="B209" s="30"/>
      <c r="C209" s="31"/>
      <c r="D209" s="31"/>
      <c r="E209" s="31"/>
      <c r="F209" s="31"/>
    </row>
    <row r="210" spans="2:14" s="5" customFormat="1" ht="15" x14ac:dyDescent="0.25">
      <c r="B210" s="138" t="s">
        <v>190</v>
      </c>
      <c r="C210" s="120"/>
      <c r="D210" s="120"/>
      <c r="E210" s="120"/>
      <c r="F210" s="120"/>
    </row>
    <row r="211" spans="2:14" s="5" customFormat="1" ht="15" x14ac:dyDescent="0.25">
      <c r="B211" s="10" t="s">
        <v>3</v>
      </c>
      <c r="C211" s="11" t="s">
        <v>4</v>
      </c>
      <c r="D211" s="11" t="s">
        <v>5</v>
      </c>
      <c r="E211" s="11" t="s">
        <v>6</v>
      </c>
      <c r="F211" s="11" t="s">
        <v>7</v>
      </c>
      <c r="G211" s="12"/>
      <c r="H211" s="12"/>
    </row>
    <row r="212" spans="2:14" s="12" customFormat="1" ht="15" x14ac:dyDescent="0.25">
      <c r="B212" s="19" t="s">
        <v>178</v>
      </c>
      <c r="C212" s="14">
        <v>600</v>
      </c>
      <c r="D212" s="14">
        <v>600</v>
      </c>
      <c r="E212" s="14">
        <f t="shared" ref="E212:E213" si="34">D212*1.05</f>
        <v>630</v>
      </c>
      <c r="F212" s="62" t="s">
        <v>191</v>
      </c>
      <c r="G212" s="5" t="s">
        <v>289</v>
      </c>
      <c r="H212" s="5"/>
    </row>
    <row r="213" spans="2:14" s="5" customFormat="1" ht="15" x14ac:dyDescent="0.25">
      <c r="B213" s="20" t="s">
        <v>149</v>
      </c>
      <c r="C213" s="14">
        <v>600</v>
      </c>
      <c r="D213" s="14">
        <v>600</v>
      </c>
      <c r="E213" s="14">
        <f t="shared" si="34"/>
        <v>630</v>
      </c>
      <c r="F213" s="63" t="s">
        <v>191</v>
      </c>
      <c r="G213" s="30"/>
    </row>
    <row r="214" spans="2:14" s="5" customFormat="1" ht="15" x14ac:dyDescent="0.25">
      <c r="B214" s="15" t="s">
        <v>17</v>
      </c>
      <c r="C214" s="42">
        <f>SUM(C212:C213)</f>
        <v>1200</v>
      </c>
      <c r="D214" s="42">
        <f>SUM(D212:D213)</f>
        <v>1200</v>
      </c>
      <c r="E214" s="42">
        <f>SUM(E212:E213)</f>
        <v>1260</v>
      </c>
      <c r="F214" s="82" t="s">
        <v>191</v>
      </c>
      <c r="G214" s="30"/>
      <c r="H214" s="30"/>
      <c r="I214" s="30"/>
      <c r="J214" s="30"/>
      <c r="K214" s="30"/>
      <c r="L214" s="30"/>
      <c r="M214" s="30"/>
      <c r="N214" s="30"/>
    </row>
    <row r="215" spans="2:14" s="5" customFormat="1" ht="15.75" thickBot="1" x14ac:dyDescent="0.3">
      <c r="B215" s="21"/>
      <c r="C215" s="74"/>
      <c r="D215" s="75"/>
      <c r="E215" s="75"/>
      <c r="F215" s="37"/>
    </row>
    <row r="216" spans="2:14" s="5" customFormat="1" ht="15" x14ac:dyDescent="0.25">
      <c r="B216" s="119" t="s">
        <v>192</v>
      </c>
      <c r="C216" s="137"/>
      <c r="D216" s="137"/>
      <c r="E216" s="137"/>
      <c r="F216" s="137"/>
      <c r="G216" s="30"/>
      <c r="H216" s="30"/>
      <c r="I216" s="30"/>
      <c r="J216" s="30"/>
      <c r="K216" s="30"/>
      <c r="L216" s="30"/>
      <c r="M216" s="30"/>
      <c r="N216" s="30"/>
    </row>
    <row r="217" spans="2:14" s="5" customFormat="1" ht="15" x14ac:dyDescent="0.25">
      <c r="B217" s="10" t="s">
        <v>3</v>
      </c>
      <c r="C217" s="11" t="s">
        <v>4</v>
      </c>
      <c r="D217" s="11" t="s">
        <v>5</v>
      </c>
      <c r="E217" s="11" t="s">
        <v>6</v>
      </c>
      <c r="F217" s="11" t="s">
        <v>7</v>
      </c>
      <c r="G217" s="30"/>
      <c r="H217" s="30"/>
      <c r="I217" s="30"/>
      <c r="J217" s="30"/>
    </row>
    <row r="218" spans="2:14" s="12" customFormat="1" ht="15" x14ac:dyDescent="0.25">
      <c r="B218" s="17" t="s">
        <v>178</v>
      </c>
      <c r="C218" s="14" t="s">
        <v>281</v>
      </c>
      <c r="D218" s="14" t="s">
        <v>281</v>
      </c>
      <c r="E218" s="14" t="s">
        <v>281</v>
      </c>
      <c r="F218" s="14" t="s">
        <v>281</v>
      </c>
    </row>
    <row r="219" spans="2:14" s="5" customFormat="1" ht="15" x14ac:dyDescent="0.25">
      <c r="B219" s="13" t="s">
        <v>149</v>
      </c>
      <c r="C219" s="14" t="s">
        <v>281</v>
      </c>
      <c r="D219" s="14" t="s">
        <v>281</v>
      </c>
      <c r="E219" s="14" t="s">
        <v>281</v>
      </c>
      <c r="F219" s="14" t="s">
        <v>281</v>
      </c>
      <c r="G219" s="30"/>
      <c r="H219" s="30"/>
      <c r="I219" s="30"/>
      <c r="J219" s="30"/>
    </row>
    <row r="220" spans="2:14" s="5" customFormat="1" ht="15" x14ac:dyDescent="0.25">
      <c r="B220" s="15" t="s">
        <v>17</v>
      </c>
      <c r="C220" s="42">
        <f>SUM(C218:C219)</f>
        <v>0</v>
      </c>
      <c r="D220" s="42">
        <f>SUM(D218:D219)</f>
        <v>0</v>
      </c>
      <c r="E220" s="42">
        <f>SUM(E218:E219)</f>
        <v>0</v>
      </c>
      <c r="F220" s="42">
        <f>SUM(F218:F219)</f>
        <v>0</v>
      </c>
      <c r="G220" s="30"/>
      <c r="H220" s="30"/>
      <c r="I220" s="30"/>
      <c r="J220" s="30"/>
      <c r="K220" s="30"/>
      <c r="L220" s="30"/>
      <c r="M220" s="30"/>
      <c r="N220" s="30"/>
    </row>
    <row r="221" spans="2:14" s="5" customFormat="1" ht="15.75" thickBot="1" x14ac:dyDescent="0.3">
      <c r="B221" s="30"/>
      <c r="C221" s="31"/>
      <c r="D221" s="31"/>
      <c r="E221" s="31"/>
      <c r="F221" s="31"/>
    </row>
    <row r="222" spans="2:14" s="5" customFormat="1" ht="15" x14ac:dyDescent="0.25">
      <c r="B222" s="139" t="s">
        <v>219</v>
      </c>
      <c r="C222" s="140"/>
      <c r="D222" s="140"/>
      <c r="E222" s="140"/>
      <c r="F222" s="140"/>
      <c r="G222" s="30"/>
      <c r="H222" s="30"/>
      <c r="I222" s="30"/>
      <c r="J222" s="30"/>
      <c r="K222" s="30"/>
      <c r="L222" s="30"/>
    </row>
    <row r="223" spans="2:14" s="5" customFormat="1" ht="15" x14ac:dyDescent="0.25">
      <c r="B223" s="10" t="s">
        <v>3</v>
      </c>
      <c r="C223" s="11" t="s">
        <v>4</v>
      </c>
      <c r="D223" s="11" t="s">
        <v>5</v>
      </c>
      <c r="E223" s="11" t="s">
        <v>6</v>
      </c>
      <c r="F223" s="11" t="s">
        <v>7</v>
      </c>
      <c r="G223" s="30"/>
      <c r="H223" s="30"/>
      <c r="I223" s="30"/>
      <c r="J223" s="30"/>
      <c r="K223" s="30"/>
      <c r="L223" s="30"/>
      <c r="M223" s="30"/>
      <c r="N223" s="30"/>
    </row>
    <row r="224" spans="2:14" s="12" customFormat="1" ht="30" x14ac:dyDescent="0.25">
      <c r="B224" s="32" t="s">
        <v>220</v>
      </c>
      <c r="C224" s="14" t="s">
        <v>281</v>
      </c>
      <c r="D224" s="14" t="s">
        <v>281</v>
      </c>
      <c r="E224" s="14" t="s">
        <v>281</v>
      </c>
      <c r="F224" s="14" t="s">
        <v>281</v>
      </c>
    </row>
    <row r="225" spans="2:14" s="5" customFormat="1" ht="15" x14ac:dyDescent="0.25">
      <c r="B225" s="15" t="s">
        <v>17</v>
      </c>
      <c r="C225" s="42">
        <f>SUM(C224)</f>
        <v>0</v>
      </c>
      <c r="D225" s="42">
        <f>SUM(D224)</f>
        <v>0</v>
      </c>
      <c r="E225" s="42">
        <f>SUM(E224)</f>
        <v>0</v>
      </c>
      <c r="F225" s="42">
        <f>SUM(F224)</f>
        <v>0</v>
      </c>
      <c r="G225" s="30"/>
      <c r="H225" s="30"/>
      <c r="I225" s="30"/>
      <c r="J225" s="30"/>
      <c r="K225" s="30"/>
      <c r="L225" s="30"/>
      <c r="M225" s="30"/>
      <c r="N225" s="30"/>
    </row>
    <row r="226" spans="2:14" s="5" customFormat="1" ht="15.75" thickBot="1" x14ac:dyDescent="0.3">
      <c r="B226" s="30"/>
      <c r="C226" s="31"/>
      <c r="D226" s="31"/>
      <c r="E226" s="31"/>
      <c r="F226" s="31"/>
    </row>
    <row r="227" spans="2:14" s="5" customFormat="1" ht="15" x14ac:dyDescent="0.25">
      <c r="B227" s="119" t="s">
        <v>221</v>
      </c>
      <c r="C227" s="137"/>
      <c r="D227" s="137"/>
      <c r="E227" s="137"/>
      <c r="F227" s="137"/>
      <c r="G227" s="30"/>
      <c r="H227" s="30"/>
      <c r="I227" s="30"/>
      <c r="J227" s="30"/>
      <c r="K227" s="30"/>
      <c r="L227" s="30"/>
      <c r="M227" s="30"/>
      <c r="N227" s="30"/>
    </row>
    <row r="228" spans="2:14" s="5" customFormat="1" ht="15" x14ac:dyDescent="0.25">
      <c r="B228" s="10" t="s">
        <v>3</v>
      </c>
      <c r="C228" s="11" t="s">
        <v>4</v>
      </c>
      <c r="D228" s="11" t="s">
        <v>5</v>
      </c>
      <c r="E228" s="11" t="s">
        <v>6</v>
      </c>
      <c r="F228" s="11" t="s">
        <v>7</v>
      </c>
      <c r="G228" s="30"/>
      <c r="H228" s="30"/>
      <c r="I228" s="30"/>
      <c r="J228" s="30"/>
      <c r="K228" s="30"/>
      <c r="L228" s="30"/>
    </row>
    <row r="229" spans="2:14" s="12" customFormat="1" ht="15" x14ac:dyDescent="0.25">
      <c r="B229" s="17" t="s">
        <v>178</v>
      </c>
      <c r="C229" s="14" t="s">
        <v>281</v>
      </c>
      <c r="D229" s="14" t="s">
        <v>281</v>
      </c>
      <c r="E229" s="14" t="s">
        <v>281</v>
      </c>
      <c r="F229" s="14" t="s">
        <v>281</v>
      </c>
    </row>
    <row r="230" spans="2:14" s="5" customFormat="1" ht="15" x14ac:dyDescent="0.25">
      <c r="B230" s="13" t="s">
        <v>149</v>
      </c>
      <c r="C230" s="14" t="s">
        <v>281</v>
      </c>
      <c r="D230" s="14" t="s">
        <v>281</v>
      </c>
      <c r="E230" s="14" t="s">
        <v>281</v>
      </c>
      <c r="F230" s="14" t="s">
        <v>281</v>
      </c>
      <c r="G230" s="30"/>
      <c r="H230" s="30"/>
      <c r="I230" s="30"/>
      <c r="J230" s="30"/>
      <c r="K230" s="30"/>
      <c r="L230" s="30"/>
      <c r="M230" s="30"/>
      <c r="N230" s="30"/>
    </row>
    <row r="231" spans="2:14" s="5" customFormat="1" ht="15" x14ac:dyDescent="0.25">
      <c r="B231" s="15" t="s">
        <v>17</v>
      </c>
      <c r="C231" s="42">
        <f>SUM(C229:C230)</f>
        <v>0</v>
      </c>
      <c r="D231" s="42">
        <f>SUM(D229:D230)</f>
        <v>0</v>
      </c>
      <c r="E231" s="42">
        <f>SUM(E229:E230)</f>
        <v>0</v>
      </c>
      <c r="F231" s="42">
        <f>SUM(F229:F230)</f>
        <v>0</v>
      </c>
      <c r="G231" s="30"/>
      <c r="H231" s="30"/>
      <c r="I231" s="30"/>
      <c r="J231" s="30"/>
      <c r="K231" s="30"/>
      <c r="L231" s="30"/>
      <c r="M231" s="30"/>
      <c r="N231" s="30"/>
    </row>
    <row r="232" spans="2:14" s="5" customFormat="1" ht="15.75" thickBot="1" x14ac:dyDescent="0.3">
      <c r="B232" s="30"/>
      <c r="C232" s="31"/>
      <c r="D232" s="31"/>
      <c r="E232" s="31"/>
      <c r="F232" s="31"/>
    </row>
    <row r="233" spans="2:14" s="5" customFormat="1" ht="15" x14ac:dyDescent="0.25">
      <c r="B233" s="119" t="s">
        <v>195</v>
      </c>
      <c r="C233" s="137"/>
      <c r="D233" s="137"/>
      <c r="E233" s="137"/>
      <c r="F233" s="137"/>
      <c r="G233" s="30"/>
      <c r="H233" s="30"/>
      <c r="I233" s="30"/>
    </row>
    <row r="234" spans="2:14" s="5" customFormat="1" ht="15" x14ac:dyDescent="0.25">
      <c r="B234" s="10" t="s">
        <v>3</v>
      </c>
      <c r="C234" s="11" t="s">
        <v>4</v>
      </c>
      <c r="D234" s="11" t="s">
        <v>5</v>
      </c>
      <c r="E234" s="11" t="s">
        <v>6</v>
      </c>
      <c r="F234" s="11" t="s">
        <v>7</v>
      </c>
      <c r="G234" s="30"/>
      <c r="H234" s="30"/>
      <c r="I234" s="30"/>
      <c r="J234" s="30"/>
    </row>
    <row r="235" spans="2:14" s="12" customFormat="1" ht="30" x14ac:dyDescent="0.25">
      <c r="B235" s="17" t="s">
        <v>301</v>
      </c>
      <c r="C235" s="14" t="s">
        <v>290</v>
      </c>
      <c r="D235" s="14" t="s">
        <v>290</v>
      </c>
      <c r="E235" s="14" t="s">
        <v>290</v>
      </c>
      <c r="F235" s="14" t="s">
        <v>290</v>
      </c>
    </row>
    <row r="236" spans="2:14" s="5" customFormat="1" ht="15" x14ac:dyDescent="0.25">
      <c r="B236" s="13" t="s">
        <v>196</v>
      </c>
      <c r="C236" s="14">
        <v>18</v>
      </c>
      <c r="D236" s="14">
        <v>18</v>
      </c>
      <c r="E236" s="14">
        <f t="shared" ref="E236:E242" si="35">D236*1.05</f>
        <v>18.900000000000002</v>
      </c>
      <c r="F236" s="14">
        <f t="shared" ref="F236:F242" si="36">D236*1.75</f>
        <v>31.5</v>
      </c>
      <c r="G236" s="30"/>
      <c r="H236" s="30"/>
      <c r="I236" s="30"/>
      <c r="J236" s="30"/>
    </row>
    <row r="237" spans="2:14" s="5" customFormat="1" ht="30" x14ac:dyDescent="0.25">
      <c r="B237" s="13" t="s">
        <v>222</v>
      </c>
      <c r="C237" s="14" t="s">
        <v>290</v>
      </c>
      <c r="D237" s="14" t="s">
        <v>290</v>
      </c>
      <c r="E237" s="14" t="s">
        <v>290</v>
      </c>
      <c r="F237" s="14" t="s">
        <v>290</v>
      </c>
      <c r="G237" s="30"/>
      <c r="H237" s="30"/>
      <c r="I237" s="30"/>
      <c r="J237" s="30"/>
      <c r="K237" s="30"/>
      <c r="L237" s="30"/>
      <c r="M237" s="30"/>
      <c r="N237" s="30"/>
    </row>
    <row r="238" spans="2:14" s="5" customFormat="1" ht="15" x14ac:dyDescent="0.25">
      <c r="B238" s="13" t="s">
        <v>198</v>
      </c>
      <c r="C238" s="14">
        <v>60</v>
      </c>
      <c r="D238" s="14">
        <v>60</v>
      </c>
      <c r="E238" s="14">
        <f t="shared" si="35"/>
        <v>63</v>
      </c>
      <c r="F238" s="14">
        <f t="shared" si="36"/>
        <v>105</v>
      </c>
      <c r="G238" s="30"/>
      <c r="H238" s="30"/>
    </row>
    <row r="239" spans="2:14" s="5" customFormat="1" ht="15" x14ac:dyDescent="0.25">
      <c r="B239" s="13" t="s">
        <v>199</v>
      </c>
      <c r="C239" s="14">
        <v>140</v>
      </c>
      <c r="D239" s="14">
        <v>140</v>
      </c>
      <c r="E239" s="14">
        <f t="shared" si="35"/>
        <v>147</v>
      </c>
      <c r="F239" s="14">
        <f t="shared" si="36"/>
        <v>245</v>
      </c>
      <c r="G239" s="30"/>
      <c r="H239" s="30"/>
      <c r="I239" s="30"/>
    </row>
    <row r="240" spans="2:14" s="5" customFormat="1" ht="15" x14ac:dyDescent="0.25">
      <c r="B240" s="13" t="s">
        <v>200</v>
      </c>
      <c r="C240" s="14">
        <v>75</v>
      </c>
      <c r="D240" s="14">
        <v>75</v>
      </c>
      <c r="E240" s="14">
        <f t="shared" si="35"/>
        <v>78.75</v>
      </c>
      <c r="F240" s="14">
        <f t="shared" si="36"/>
        <v>131.25</v>
      </c>
      <c r="G240" s="30"/>
      <c r="H240" s="30"/>
      <c r="I240" s="30"/>
    </row>
    <row r="241" spans="2:14" s="5" customFormat="1" ht="15" x14ac:dyDescent="0.25">
      <c r="B241" s="13" t="s">
        <v>99</v>
      </c>
      <c r="C241" s="14">
        <v>70</v>
      </c>
      <c r="D241" s="14">
        <v>70</v>
      </c>
      <c r="E241" s="14">
        <f t="shared" si="35"/>
        <v>73.5</v>
      </c>
      <c r="F241" s="14">
        <f t="shared" si="36"/>
        <v>122.5</v>
      </c>
      <c r="G241" s="30"/>
      <c r="H241" s="30"/>
      <c r="I241" s="30"/>
    </row>
    <row r="242" spans="2:14" s="5" customFormat="1" ht="15" x14ac:dyDescent="0.25">
      <c r="B242" s="13" t="s">
        <v>201</v>
      </c>
      <c r="C242" s="14">
        <v>25</v>
      </c>
      <c r="D242" s="14">
        <v>25</v>
      </c>
      <c r="E242" s="14">
        <f t="shared" si="35"/>
        <v>26.25</v>
      </c>
      <c r="F242" s="14">
        <f t="shared" si="36"/>
        <v>43.75</v>
      </c>
      <c r="G242" s="30"/>
      <c r="H242" s="30"/>
      <c r="I242" s="30"/>
    </row>
    <row r="243" spans="2:14" s="5" customFormat="1" ht="15" x14ac:dyDescent="0.25">
      <c r="B243" s="15" t="s">
        <v>17</v>
      </c>
      <c r="C243" s="42">
        <f>SUM(C235:C242)</f>
        <v>388</v>
      </c>
      <c r="D243" s="42">
        <f>SUM(D235:D242)</f>
        <v>388</v>
      </c>
      <c r="E243" s="42">
        <f>SUM(E235:E242)</f>
        <v>407.4</v>
      </c>
      <c r="F243" s="42">
        <f>SUM(F235:F242)</f>
        <v>679</v>
      </c>
      <c r="G243" s="30"/>
      <c r="H243" s="30"/>
      <c r="I243" s="30"/>
    </row>
    <row r="244" spans="2:14" s="5" customFormat="1" ht="15.75" thickBot="1" x14ac:dyDescent="0.3">
      <c r="B244" s="30"/>
      <c r="C244" s="31"/>
      <c r="D244" s="31"/>
      <c r="E244" s="31"/>
      <c r="F244" s="31"/>
    </row>
    <row r="245" spans="2:14" s="5" customFormat="1" ht="15" x14ac:dyDescent="0.25">
      <c r="B245" s="138" t="s">
        <v>202</v>
      </c>
      <c r="C245" s="137"/>
      <c r="D245" s="137"/>
      <c r="E245" s="137"/>
      <c r="F245" s="137"/>
      <c r="G245" s="30"/>
      <c r="H245" s="30"/>
      <c r="I245" s="30"/>
    </row>
    <row r="246" spans="2:14" s="5" customFormat="1" ht="15" x14ac:dyDescent="0.25">
      <c r="B246" s="10" t="s">
        <v>3</v>
      </c>
      <c r="C246" s="11" t="s">
        <v>4</v>
      </c>
      <c r="D246" s="11" t="s">
        <v>5</v>
      </c>
      <c r="E246" s="11" t="s">
        <v>6</v>
      </c>
      <c r="F246" s="11" t="s">
        <v>7</v>
      </c>
      <c r="G246" s="30"/>
      <c r="H246" s="30"/>
      <c r="I246" s="30"/>
    </row>
    <row r="247" spans="2:14" s="12" customFormat="1" ht="15" x14ac:dyDescent="0.25">
      <c r="B247" s="13" t="s">
        <v>201</v>
      </c>
      <c r="C247" s="14">
        <v>25</v>
      </c>
      <c r="D247" s="14">
        <v>25</v>
      </c>
      <c r="E247" s="14">
        <f t="shared" ref="E247:E249" si="37">D247*1.05</f>
        <v>26.25</v>
      </c>
      <c r="F247" s="14">
        <f t="shared" ref="F247:F249" si="38">D247*1.75</f>
        <v>43.75</v>
      </c>
    </row>
    <row r="248" spans="2:14" s="5" customFormat="1" ht="30" x14ac:dyDescent="0.25">
      <c r="B248" s="64" t="s">
        <v>203</v>
      </c>
      <c r="C248" s="14">
        <v>99</v>
      </c>
      <c r="D248" s="14">
        <v>99</v>
      </c>
      <c r="E248" s="14">
        <f t="shared" si="37"/>
        <v>103.95</v>
      </c>
      <c r="F248" s="14">
        <f t="shared" si="38"/>
        <v>173.25</v>
      </c>
      <c r="G248" s="30"/>
      <c r="H248" s="30"/>
      <c r="I248" s="30"/>
    </row>
    <row r="249" spans="2:14" s="5" customFormat="1" ht="30" x14ac:dyDescent="0.25">
      <c r="B249" s="13" t="s">
        <v>204</v>
      </c>
      <c r="C249" s="14">
        <v>127</v>
      </c>
      <c r="D249" s="14">
        <v>127</v>
      </c>
      <c r="E249" s="14">
        <f t="shared" si="37"/>
        <v>133.35</v>
      </c>
      <c r="F249" s="14">
        <f t="shared" si="38"/>
        <v>222.25</v>
      </c>
      <c r="G249" s="30"/>
      <c r="H249" s="30"/>
      <c r="I249" s="30"/>
      <c r="J249" s="30"/>
      <c r="K249" s="30"/>
      <c r="L249" s="30"/>
      <c r="M249" s="30"/>
      <c r="N249" s="30"/>
    </row>
    <row r="250" spans="2:14" s="5" customFormat="1" ht="15" x14ac:dyDescent="0.25">
      <c r="B250" s="15" t="s">
        <v>17</v>
      </c>
      <c r="C250" s="42">
        <f>SUM(C247:C249)</f>
        <v>251</v>
      </c>
      <c r="D250" s="42">
        <f>SUM(D247:D249)</f>
        <v>251</v>
      </c>
      <c r="E250" s="42">
        <f>SUM(E247:E249)</f>
        <v>263.54999999999995</v>
      </c>
      <c r="F250" s="42">
        <f>SUM(F247:F249)</f>
        <v>439.25</v>
      </c>
      <c r="G250" s="30"/>
    </row>
    <row r="251" spans="2:14" s="5" customFormat="1" ht="15.75" thickBot="1" x14ac:dyDescent="0.3">
      <c r="B251" s="30"/>
      <c r="C251" s="31"/>
      <c r="D251" s="31"/>
      <c r="E251" s="31"/>
      <c r="F251" s="31"/>
    </row>
    <row r="252" spans="2:14" s="5" customFormat="1" ht="15" x14ac:dyDescent="0.25">
      <c r="B252" s="165" t="s">
        <v>223</v>
      </c>
      <c r="C252" s="166"/>
      <c r="D252" s="166"/>
      <c r="E252" s="166"/>
      <c r="F252" s="166"/>
      <c r="G252" s="30"/>
      <c r="H252" s="30"/>
    </row>
    <row r="253" spans="2:14" s="5" customFormat="1" ht="15" x14ac:dyDescent="0.25">
      <c r="B253" s="10" t="s">
        <v>3</v>
      </c>
      <c r="C253" s="11" t="s">
        <v>4</v>
      </c>
      <c r="D253" s="11" t="s">
        <v>5</v>
      </c>
      <c r="E253" s="11" t="s">
        <v>6</v>
      </c>
      <c r="F253" s="11" t="s">
        <v>7</v>
      </c>
      <c r="G253" s="30"/>
      <c r="H253" s="30"/>
    </row>
    <row r="254" spans="2:14" s="12" customFormat="1" ht="15" x14ac:dyDescent="0.25">
      <c r="B254" s="76" t="s">
        <v>206</v>
      </c>
      <c r="C254" s="14" t="s">
        <v>290</v>
      </c>
      <c r="D254" s="14" t="s">
        <v>290</v>
      </c>
      <c r="E254" s="14" t="s">
        <v>290</v>
      </c>
      <c r="F254" s="14" t="s">
        <v>290</v>
      </c>
    </row>
    <row r="255" spans="2:14" s="5" customFormat="1" ht="15" x14ac:dyDescent="0.25">
      <c r="B255" s="15" t="s">
        <v>17</v>
      </c>
      <c r="C255" s="42">
        <f>SUM(C254)</f>
        <v>0</v>
      </c>
      <c r="D255" s="42">
        <f>SUM(D254)</f>
        <v>0</v>
      </c>
      <c r="E255" s="42">
        <f>SUM(E254)</f>
        <v>0</v>
      </c>
      <c r="F255" s="42">
        <f>SUM(F254)</f>
        <v>0</v>
      </c>
      <c r="G255" s="30"/>
      <c r="H255" s="30"/>
    </row>
    <row r="257" spans="2:16" ht="13.5" thickBot="1" x14ac:dyDescent="0.25"/>
    <row r="258" spans="2:16" ht="45.75" customHeight="1" thickBot="1" x14ac:dyDescent="0.25">
      <c r="B258" s="171" t="s">
        <v>224</v>
      </c>
      <c r="C258" s="172"/>
      <c r="D258" s="172"/>
      <c r="E258" s="172"/>
      <c r="F258" s="173"/>
      <c r="G258" s="44" t="s">
        <v>362</v>
      </c>
    </row>
    <row r="259" spans="2:16" s="5" customFormat="1" ht="15" x14ac:dyDescent="0.25">
      <c r="B259" s="180" t="s">
        <v>225</v>
      </c>
      <c r="C259" s="181"/>
      <c r="D259" s="181"/>
      <c r="E259" s="181"/>
      <c r="F259" s="181"/>
      <c r="G259" s="46"/>
      <c r="H259" s="30"/>
      <c r="I259" s="30"/>
      <c r="J259" s="30"/>
      <c r="K259" s="30"/>
      <c r="L259" s="30"/>
      <c r="M259" s="30"/>
    </row>
    <row r="260" spans="2:16" s="12" customFormat="1" ht="15" x14ac:dyDescent="0.25">
      <c r="B260" s="47" t="s">
        <v>3</v>
      </c>
      <c r="C260" s="48" t="s">
        <v>4</v>
      </c>
      <c r="D260" s="48" t="s">
        <v>5</v>
      </c>
      <c r="E260" s="48" t="s">
        <v>6</v>
      </c>
      <c r="F260" s="48" t="s">
        <v>7</v>
      </c>
      <c r="G260" s="45"/>
    </row>
    <row r="261" spans="2:16" s="5" customFormat="1" ht="15" x14ac:dyDescent="0.25">
      <c r="B261" s="49" t="s">
        <v>148</v>
      </c>
      <c r="C261" s="14" t="s">
        <v>281</v>
      </c>
      <c r="D261" s="14" t="s">
        <v>281</v>
      </c>
      <c r="E261" s="14" t="s">
        <v>281</v>
      </c>
      <c r="F261" s="14" t="s">
        <v>281</v>
      </c>
      <c r="G261" s="46"/>
      <c r="H261" s="30"/>
      <c r="I261" s="30"/>
      <c r="J261" s="30"/>
      <c r="K261" s="30"/>
      <c r="L261" s="30"/>
      <c r="M261" s="30"/>
    </row>
    <row r="262" spans="2:16" s="5" customFormat="1" ht="15" x14ac:dyDescent="0.25">
      <c r="B262" s="49" t="s">
        <v>226</v>
      </c>
      <c r="C262" s="14" t="s">
        <v>281</v>
      </c>
      <c r="D262" s="14" t="s">
        <v>281</v>
      </c>
      <c r="E262" s="14" t="s">
        <v>281</v>
      </c>
      <c r="F262" s="14" t="s">
        <v>281</v>
      </c>
      <c r="G262" s="30"/>
      <c r="H262" s="30"/>
      <c r="I262" s="30"/>
      <c r="J262" s="30"/>
      <c r="K262" s="30"/>
      <c r="L262" s="30"/>
      <c r="M262" s="30"/>
      <c r="N262" s="30"/>
      <c r="O262" s="30"/>
      <c r="P262" s="30"/>
    </row>
    <row r="263" spans="2:16" s="5" customFormat="1" ht="15" x14ac:dyDescent="0.25">
      <c r="B263" s="15" t="s">
        <v>17</v>
      </c>
      <c r="C263" s="42">
        <f>SUM(C261:C262)</f>
        <v>0</v>
      </c>
      <c r="D263" s="42">
        <f>SUM(D261:D262)</f>
        <v>0</v>
      </c>
      <c r="E263" s="42">
        <f>SUM(E261:E262)</f>
        <v>0</v>
      </c>
      <c r="F263" s="42">
        <f>SUM(F261:F262)</f>
        <v>0</v>
      </c>
    </row>
    <row r="264" spans="2:16" s="12" customFormat="1" ht="15" x14ac:dyDescent="0.25">
      <c r="B264" s="77"/>
      <c r="C264" s="77"/>
      <c r="D264" s="77"/>
      <c r="E264" s="77"/>
      <c r="F264" s="77"/>
      <c r="G264" s="45"/>
    </row>
    <row r="265" spans="2:16" s="5" customFormat="1" ht="15" x14ac:dyDescent="0.25">
      <c r="B265" s="176" t="s">
        <v>227</v>
      </c>
      <c r="C265" s="176"/>
      <c r="D265" s="176"/>
      <c r="E265" s="176"/>
      <c r="F265" s="176"/>
      <c r="G265" s="46"/>
      <c r="H265" s="30"/>
      <c r="I265" s="30"/>
      <c r="J265" s="30"/>
      <c r="K265" s="30"/>
      <c r="L265" s="30"/>
    </row>
    <row r="266" spans="2:16" s="5" customFormat="1" ht="15" x14ac:dyDescent="0.25">
      <c r="B266" s="78" t="s">
        <v>3</v>
      </c>
      <c r="C266" s="79" t="s">
        <v>151</v>
      </c>
      <c r="D266" s="79" t="s">
        <v>152</v>
      </c>
      <c r="E266" s="79" t="s">
        <v>153</v>
      </c>
      <c r="F266" s="48" t="s">
        <v>7</v>
      </c>
      <c r="G266" s="30"/>
      <c r="H266" s="30"/>
      <c r="I266" s="30"/>
      <c r="J266" s="30"/>
      <c r="K266" s="30"/>
      <c r="L266" s="30"/>
      <c r="M266" s="30"/>
      <c r="N266" s="30"/>
      <c r="O266" s="30"/>
    </row>
    <row r="267" spans="2:16" s="5" customFormat="1" ht="15" x14ac:dyDescent="0.25">
      <c r="B267" s="80" t="s">
        <v>228</v>
      </c>
      <c r="C267" s="14">
        <v>230</v>
      </c>
      <c r="D267" s="14">
        <v>230</v>
      </c>
      <c r="E267" s="14">
        <v>330</v>
      </c>
      <c r="F267" s="14" t="s">
        <v>281</v>
      </c>
      <c r="G267" s="30"/>
      <c r="H267" s="30"/>
      <c r="I267" s="30"/>
      <c r="J267" s="30"/>
      <c r="K267" s="30"/>
      <c r="L267" s="30"/>
    </row>
    <row r="268" spans="2:16" s="5" customFormat="1" ht="15" x14ac:dyDescent="0.25">
      <c r="B268" s="80" t="s">
        <v>229</v>
      </c>
      <c r="C268" s="14">
        <v>330</v>
      </c>
      <c r="D268" s="14">
        <v>330</v>
      </c>
      <c r="E268" s="14">
        <v>415</v>
      </c>
      <c r="F268" s="14" t="s">
        <v>281</v>
      </c>
      <c r="G268" s="46"/>
      <c r="H268" s="30"/>
      <c r="I268" s="30"/>
      <c r="J268" s="30"/>
      <c r="K268" s="30"/>
      <c r="L268" s="30"/>
      <c r="M268" s="30"/>
    </row>
    <row r="269" spans="2:16" s="5" customFormat="1" ht="15" x14ac:dyDescent="0.25">
      <c r="B269" s="15" t="s">
        <v>17</v>
      </c>
      <c r="C269" s="42">
        <f>SUM(C267:C268)</f>
        <v>560</v>
      </c>
      <c r="D269" s="42">
        <f>SUM(D267:D268)</f>
        <v>560</v>
      </c>
      <c r="E269" s="42">
        <f>SUM(E267:E268)</f>
        <v>745</v>
      </c>
      <c r="F269" s="42">
        <f>SUM(F267:F268)</f>
        <v>0</v>
      </c>
    </row>
    <row r="270" spans="2:16" s="12" customFormat="1" ht="15" x14ac:dyDescent="0.25">
      <c r="B270" s="77"/>
      <c r="C270" s="77"/>
      <c r="D270" s="77"/>
      <c r="E270" s="77"/>
      <c r="F270" s="77"/>
      <c r="G270" s="45"/>
    </row>
    <row r="271" spans="2:16" s="5" customFormat="1" ht="15" x14ac:dyDescent="0.25">
      <c r="B271" s="176" t="s">
        <v>230</v>
      </c>
      <c r="C271" s="176"/>
      <c r="D271" s="176"/>
      <c r="E271" s="176"/>
      <c r="F271" s="176"/>
      <c r="G271" s="46"/>
      <c r="H271" s="30"/>
      <c r="I271" s="30"/>
      <c r="J271" s="30"/>
      <c r="K271" s="30"/>
      <c r="L271" s="30"/>
      <c r="M271" s="30"/>
    </row>
    <row r="272" spans="2:16" s="5" customFormat="1" ht="15" x14ac:dyDescent="0.25">
      <c r="B272" s="78" t="s">
        <v>3</v>
      </c>
      <c r="C272" s="79" t="s">
        <v>151</v>
      </c>
      <c r="D272" s="79" t="s">
        <v>152</v>
      </c>
      <c r="E272" s="79" t="s">
        <v>153</v>
      </c>
      <c r="F272" s="48" t="s">
        <v>7</v>
      </c>
      <c r="G272" s="30"/>
      <c r="H272" s="30"/>
      <c r="I272" s="30"/>
      <c r="J272" s="30"/>
      <c r="K272" s="30"/>
      <c r="L272" s="30"/>
      <c r="M272" s="30"/>
      <c r="N272" s="30"/>
      <c r="O272" s="30"/>
      <c r="P272" s="30"/>
    </row>
    <row r="273" spans="2:16" s="5" customFormat="1" ht="15" x14ac:dyDescent="0.25">
      <c r="B273" s="80" t="s">
        <v>228</v>
      </c>
      <c r="C273" s="14">
        <v>230</v>
      </c>
      <c r="D273" s="14">
        <v>230</v>
      </c>
      <c r="E273" s="14">
        <v>330</v>
      </c>
      <c r="F273" s="14" t="s">
        <v>281</v>
      </c>
      <c r="G273" s="30"/>
      <c r="H273" s="30"/>
      <c r="I273" s="30"/>
      <c r="J273" s="30"/>
      <c r="K273" s="30"/>
      <c r="L273" s="30"/>
      <c r="M273" s="30"/>
      <c r="N273" s="30"/>
    </row>
    <row r="274" spans="2:16" s="5" customFormat="1" ht="15" x14ac:dyDescent="0.25">
      <c r="B274" s="80" t="s">
        <v>229</v>
      </c>
      <c r="C274" s="14">
        <v>330</v>
      </c>
      <c r="D274" s="14">
        <v>330</v>
      </c>
      <c r="E274" s="14">
        <v>415</v>
      </c>
      <c r="F274" s="14" t="s">
        <v>281</v>
      </c>
      <c r="G274" s="46"/>
      <c r="H274" s="30"/>
      <c r="I274" s="30"/>
      <c r="J274" s="30"/>
      <c r="K274" s="30"/>
      <c r="L274" s="30"/>
      <c r="M274" s="30"/>
      <c r="N274" s="30"/>
      <c r="O274" s="30"/>
    </row>
    <row r="275" spans="2:16" s="5" customFormat="1" ht="15" x14ac:dyDescent="0.25">
      <c r="B275" s="15" t="s">
        <v>17</v>
      </c>
      <c r="C275" s="42">
        <f>SUM(C273:C274)</f>
        <v>560</v>
      </c>
      <c r="D275" s="42">
        <f>SUM(D273:D274)</f>
        <v>560</v>
      </c>
      <c r="E275" s="42">
        <f>SUM(E273:E274)</f>
        <v>745</v>
      </c>
      <c r="F275" s="42">
        <f>SUM(F273:F274)</f>
        <v>0</v>
      </c>
    </row>
    <row r="276" spans="2:16" s="5" customFormat="1" ht="15" x14ac:dyDescent="0.25">
      <c r="B276" s="24"/>
      <c r="C276" s="66"/>
      <c r="D276" s="66"/>
      <c r="E276" s="66"/>
      <c r="F276" s="66"/>
    </row>
    <row r="277" spans="2:16" s="5" customFormat="1" ht="15" x14ac:dyDescent="0.25">
      <c r="B277" s="176" t="s">
        <v>231</v>
      </c>
      <c r="C277" s="176"/>
      <c r="D277" s="176"/>
      <c r="E277" s="176"/>
      <c r="F277" s="176"/>
      <c r="G277" s="30"/>
      <c r="H277" s="30"/>
      <c r="I277" s="30"/>
      <c r="J277" s="30"/>
      <c r="K277" s="30"/>
      <c r="L277" s="30"/>
      <c r="M277" s="30"/>
      <c r="N277" s="30"/>
      <c r="O277" s="30"/>
      <c r="P277" s="30"/>
    </row>
    <row r="278" spans="2:16" s="5" customFormat="1" ht="15" x14ac:dyDescent="0.25">
      <c r="B278" s="78" t="s">
        <v>3</v>
      </c>
      <c r="C278" s="79" t="s">
        <v>151</v>
      </c>
      <c r="D278" s="79" t="s">
        <v>152</v>
      </c>
      <c r="E278" s="79" t="s">
        <v>153</v>
      </c>
      <c r="F278" s="48" t="s">
        <v>7</v>
      </c>
      <c r="G278" s="30"/>
      <c r="H278" s="30"/>
      <c r="I278" s="30"/>
      <c r="J278" s="30"/>
      <c r="K278" s="30"/>
      <c r="L278" s="30"/>
      <c r="M278" s="30"/>
      <c r="N278" s="30"/>
      <c r="O278" s="30"/>
      <c r="P278" s="30"/>
    </row>
    <row r="279" spans="2:16" s="5" customFormat="1" ht="15" x14ac:dyDescent="0.25">
      <c r="B279" s="80" t="s">
        <v>228</v>
      </c>
      <c r="C279" s="14">
        <v>230</v>
      </c>
      <c r="D279" s="14">
        <v>230</v>
      </c>
      <c r="E279" s="14">
        <v>330</v>
      </c>
      <c r="F279" s="14" t="s">
        <v>281</v>
      </c>
      <c r="G279" s="30"/>
      <c r="H279" s="30"/>
      <c r="I279" s="30"/>
      <c r="J279" s="30"/>
      <c r="K279" s="30"/>
      <c r="L279" s="30"/>
      <c r="M279" s="30"/>
      <c r="N279" s="30"/>
      <c r="O279" s="30"/>
      <c r="P279" s="30"/>
    </row>
    <row r="280" spans="2:16" s="5" customFormat="1" ht="15" x14ac:dyDescent="0.25">
      <c r="B280" s="80" t="s">
        <v>229</v>
      </c>
      <c r="C280" s="14">
        <v>330</v>
      </c>
      <c r="D280" s="14">
        <v>330</v>
      </c>
      <c r="E280" s="14">
        <v>415</v>
      </c>
      <c r="F280" s="14" t="s">
        <v>281</v>
      </c>
      <c r="G280" s="30"/>
      <c r="H280" s="30"/>
      <c r="I280" s="30"/>
      <c r="J280" s="30"/>
      <c r="K280" s="30"/>
      <c r="L280" s="30"/>
      <c r="M280" s="30"/>
      <c r="N280" s="30"/>
    </row>
    <row r="281" spans="2:16" s="5" customFormat="1" ht="15" x14ac:dyDescent="0.25">
      <c r="B281" s="15" t="s">
        <v>17</v>
      </c>
      <c r="C281" s="42">
        <f>SUM(C279:C280)</f>
        <v>560</v>
      </c>
      <c r="D281" s="42">
        <f>SUM(D279:D280)</f>
        <v>560</v>
      </c>
      <c r="E281" s="42">
        <f>SUM(E279:E280)</f>
        <v>745</v>
      </c>
      <c r="F281" s="42">
        <f>SUM(F279:F280)</f>
        <v>0</v>
      </c>
    </row>
    <row r="282" spans="2:16" s="12" customFormat="1" ht="15" x14ac:dyDescent="0.25">
      <c r="B282" s="81"/>
      <c r="C282" s="81"/>
      <c r="D282" s="81"/>
      <c r="E282" s="81"/>
      <c r="F282" s="81"/>
      <c r="G282" s="45"/>
    </row>
    <row r="283" spans="2:16" s="5" customFormat="1" ht="15" customHeight="1" x14ac:dyDescent="0.25">
      <c r="B283" s="177" t="s">
        <v>232</v>
      </c>
      <c r="C283" s="178"/>
      <c r="D283" s="178"/>
      <c r="E283" s="178"/>
      <c r="F283" s="179"/>
      <c r="G283" s="46"/>
      <c r="H283" s="30"/>
      <c r="I283" s="30"/>
      <c r="J283" s="30"/>
      <c r="K283" s="30"/>
      <c r="L283" s="30"/>
      <c r="M283" s="30"/>
      <c r="N283" s="30"/>
      <c r="O283" s="30"/>
    </row>
    <row r="284" spans="2:16" s="5" customFormat="1" ht="15" x14ac:dyDescent="0.25">
      <c r="B284" s="78" t="s">
        <v>3</v>
      </c>
      <c r="C284" s="79" t="s">
        <v>151</v>
      </c>
      <c r="D284" s="79" t="s">
        <v>152</v>
      </c>
      <c r="E284" s="79" t="s">
        <v>153</v>
      </c>
      <c r="F284" s="48" t="s">
        <v>7</v>
      </c>
      <c r="G284" s="30"/>
      <c r="H284" s="30"/>
      <c r="I284" s="30"/>
      <c r="J284" s="30"/>
      <c r="K284" s="30"/>
      <c r="L284" s="30"/>
      <c r="M284" s="30"/>
      <c r="N284" s="30"/>
      <c r="O284" s="30"/>
      <c r="P284" s="30"/>
    </row>
    <row r="285" spans="2:16" s="5" customFormat="1" ht="15" x14ac:dyDescent="0.25">
      <c r="B285" s="80" t="s">
        <v>228</v>
      </c>
      <c r="C285" s="14" t="s">
        <v>281</v>
      </c>
      <c r="D285" s="14" t="s">
        <v>281</v>
      </c>
      <c r="E285" s="14" t="s">
        <v>281</v>
      </c>
      <c r="F285" s="14" t="s">
        <v>281</v>
      </c>
      <c r="G285" s="30"/>
      <c r="H285" s="30"/>
      <c r="I285" s="30"/>
    </row>
    <row r="286" spans="2:16" s="5" customFormat="1" ht="15" x14ac:dyDescent="0.25">
      <c r="B286" s="80" t="s">
        <v>229</v>
      </c>
      <c r="C286" s="14" t="s">
        <v>281</v>
      </c>
      <c r="D286" s="14" t="s">
        <v>281</v>
      </c>
      <c r="E286" s="14" t="s">
        <v>281</v>
      </c>
      <c r="F286" s="14" t="s">
        <v>281</v>
      </c>
      <c r="G286" s="46"/>
      <c r="H286" s="30"/>
      <c r="I286" s="30"/>
      <c r="J286" s="30"/>
    </row>
    <row r="287" spans="2:16" s="5" customFormat="1" ht="15" x14ac:dyDescent="0.25">
      <c r="B287" s="15" t="s">
        <v>17</v>
      </c>
      <c r="C287" s="42">
        <f>SUM(C285:C286)</f>
        <v>0</v>
      </c>
      <c r="D287" s="42">
        <f>SUM(D285:D286)</f>
        <v>0</v>
      </c>
      <c r="E287" s="42">
        <f>SUM(E285:E286)</f>
        <v>0</v>
      </c>
      <c r="F287" s="42">
        <f>SUM(F285:F286)</f>
        <v>0</v>
      </c>
    </row>
    <row r="288" spans="2:16" s="12" customFormat="1" ht="15" x14ac:dyDescent="0.25">
      <c r="B288" s="77"/>
      <c r="C288" s="77"/>
      <c r="D288" s="77"/>
      <c r="E288" s="77"/>
      <c r="F288" s="77"/>
      <c r="G288" s="45"/>
    </row>
    <row r="289" spans="2:16" s="5" customFormat="1" ht="15" x14ac:dyDescent="0.25">
      <c r="B289" s="150" t="s">
        <v>233</v>
      </c>
      <c r="C289" s="153"/>
      <c r="D289" s="153"/>
      <c r="E289" s="153"/>
      <c r="F289" s="153"/>
      <c r="G289" s="30"/>
      <c r="H289" s="30"/>
      <c r="I289" s="30"/>
    </row>
    <row r="290" spans="2:16" s="5" customFormat="1" ht="15" x14ac:dyDescent="0.25">
      <c r="B290" s="47" t="s">
        <v>3</v>
      </c>
      <c r="C290" s="48" t="s">
        <v>4</v>
      </c>
      <c r="D290" s="48" t="s">
        <v>5</v>
      </c>
      <c r="E290" s="48" t="s">
        <v>6</v>
      </c>
      <c r="F290" s="48" t="s">
        <v>7</v>
      </c>
      <c r="G290" s="30"/>
      <c r="H290" s="30"/>
      <c r="I290" s="30"/>
      <c r="J290" s="30"/>
    </row>
    <row r="291" spans="2:16" s="12" customFormat="1" ht="15" x14ac:dyDescent="0.25">
      <c r="B291" s="49" t="s">
        <v>148</v>
      </c>
      <c r="C291" s="14">
        <v>230</v>
      </c>
      <c r="D291" s="14">
        <v>230</v>
      </c>
      <c r="E291" s="14">
        <v>330</v>
      </c>
      <c r="F291" s="14" t="s">
        <v>281</v>
      </c>
    </row>
    <row r="292" spans="2:16" s="5" customFormat="1" ht="15" x14ac:dyDescent="0.25">
      <c r="B292" s="49" t="s">
        <v>149</v>
      </c>
      <c r="C292" s="14">
        <v>330</v>
      </c>
      <c r="D292" s="14">
        <v>330</v>
      </c>
      <c r="E292" s="14">
        <v>415</v>
      </c>
      <c r="F292" s="14" t="s">
        <v>281</v>
      </c>
      <c r="G292" s="30"/>
      <c r="H292" s="30"/>
      <c r="I292" s="30"/>
      <c r="J292" s="30"/>
    </row>
    <row r="293" spans="2:16" s="5" customFormat="1" ht="15" x14ac:dyDescent="0.25">
      <c r="B293" s="15" t="s">
        <v>17</v>
      </c>
      <c r="C293" s="42">
        <f>SUM(C291:C292)</f>
        <v>560</v>
      </c>
      <c r="D293" s="42">
        <f>SUM(D291:D292)</f>
        <v>560</v>
      </c>
      <c r="E293" s="42">
        <f>SUM(E291:E292)</f>
        <v>745</v>
      </c>
      <c r="F293" s="42">
        <f>SUM(F291:F292)</f>
        <v>0</v>
      </c>
    </row>
    <row r="294" spans="2:16" s="5" customFormat="1" ht="15" x14ac:dyDescent="0.25">
      <c r="B294" s="55"/>
      <c r="C294" s="56"/>
      <c r="D294" s="56"/>
      <c r="E294" s="56"/>
      <c r="F294" s="56"/>
      <c r="G294" s="30"/>
      <c r="H294" s="30"/>
      <c r="I294" s="30"/>
      <c r="J294" s="30"/>
      <c r="K294" s="30"/>
    </row>
    <row r="295" spans="2:16" s="5" customFormat="1" ht="15" x14ac:dyDescent="0.25">
      <c r="B295" s="150" t="s">
        <v>234</v>
      </c>
      <c r="C295" s="153"/>
      <c r="D295" s="153"/>
      <c r="E295" s="153"/>
      <c r="F295" s="153"/>
      <c r="G295" s="30"/>
      <c r="H295" s="30"/>
      <c r="I295" s="30"/>
      <c r="J295" s="30"/>
    </row>
    <row r="296" spans="2:16" s="5" customFormat="1" ht="15" x14ac:dyDescent="0.25">
      <c r="B296" s="47" t="s">
        <v>3</v>
      </c>
      <c r="C296" s="48" t="s">
        <v>4</v>
      </c>
      <c r="D296" s="48" t="s">
        <v>5</v>
      </c>
      <c r="E296" s="48" t="s">
        <v>6</v>
      </c>
      <c r="F296" s="48" t="s">
        <v>7</v>
      </c>
      <c r="G296" s="30"/>
      <c r="H296" s="30"/>
      <c r="I296" s="30"/>
      <c r="J296" s="30"/>
      <c r="K296" s="30"/>
      <c r="L296" s="30"/>
      <c r="M296" s="30"/>
      <c r="N296" s="30"/>
      <c r="O296" s="30"/>
    </row>
    <row r="297" spans="2:16" s="5" customFormat="1" ht="15" x14ac:dyDescent="0.25">
      <c r="B297" s="49" t="s">
        <v>148</v>
      </c>
      <c r="C297" s="14">
        <v>230</v>
      </c>
      <c r="D297" s="14">
        <v>230</v>
      </c>
      <c r="E297" s="14">
        <v>330</v>
      </c>
      <c r="F297" s="14" t="s">
        <v>281</v>
      </c>
      <c r="G297" s="46"/>
      <c r="H297" s="30"/>
      <c r="I297" s="30"/>
      <c r="J297" s="30"/>
      <c r="K297" s="30"/>
      <c r="L297" s="30"/>
      <c r="M297" s="30"/>
      <c r="N297" s="30"/>
      <c r="O297" s="30"/>
      <c r="P297" s="30"/>
    </row>
    <row r="298" spans="2:16" s="5" customFormat="1" ht="15" x14ac:dyDescent="0.25">
      <c r="B298" s="49" t="s">
        <v>149</v>
      </c>
      <c r="C298" s="14">
        <v>415</v>
      </c>
      <c r="D298" s="14">
        <v>415</v>
      </c>
      <c r="E298" s="14">
        <v>530</v>
      </c>
      <c r="F298" s="14" t="s">
        <v>281</v>
      </c>
      <c r="G298" s="46"/>
      <c r="H298" s="30"/>
      <c r="I298" s="30"/>
      <c r="J298" s="30"/>
      <c r="K298" s="30"/>
      <c r="L298" s="30"/>
      <c r="M298" s="30"/>
      <c r="N298" s="30"/>
      <c r="O298" s="30"/>
      <c r="P298" s="30"/>
    </row>
    <row r="299" spans="2:16" s="5" customFormat="1" ht="15" x14ac:dyDescent="0.25">
      <c r="B299" s="15" t="s">
        <v>17</v>
      </c>
      <c r="C299" s="42">
        <f>SUM(C297:C298)</f>
        <v>645</v>
      </c>
      <c r="D299" s="42">
        <f>SUM(D297:D298)</f>
        <v>645</v>
      </c>
      <c r="E299" s="42">
        <f>SUM(E297:E298)</f>
        <v>860</v>
      </c>
      <c r="F299" s="42">
        <f>SUM(F297:F298)</f>
        <v>0</v>
      </c>
    </row>
    <row r="300" spans="2:16" s="12" customFormat="1" ht="15" x14ac:dyDescent="0.25">
      <c r="B300" s="55"/>
      <c r="C300" s="56"/>
      <c r="D300" s="56"/>
      <c r="E300" s="56"/>
      <c r="F300" s="56"/>
      <c r="G300" s="45"/>
    </row>
    <row r="301" spans="2:16" s="5" customFormat="1" ht="15" x14ac:dyDescent="0.25">
      <c r="B301" s="150" t="s">
        <v>235</v>
      </c>
      <c r="C301" s="153"/>
      <c r="D301" s="153"/>
      <c r="E301" s="153"/>
      <c r="F301" s="153"/>
      <c r="G301" s="30"/>
      <c r="H301" s="30"/>
      <c r="I301" s="30"/>
      <c r="J301" s="30"/>
      <c r="K301" s="30"/>
      <c r="L301" s="30"/>
      <c r="M301" s="30"/>
      <c r="N301" s="30"/>
      <c r="O301" s="30"/>
      <c r="P301" s="30"/>
    </row>
    <row r="302" spans="2:16" s="5" customFormat="1" ht="15" x14ac:dyDescent="0.25">
      <c r="B302" s="47" t="s">
        <v>3</v>
      </c>
      <c r="C302" s="48" t="s">
        <v>4</v>
      </c>
      <c r="D302" s="48" t="s">
        <v>5</v>
      </c>
      <c r="E302" s="48" t="s">
        <v>6</v>
      </c>
      <c r="F302" s="48" t="s">
        <v>7</v>
      </c>
      <c r="G302" s="30"/>
      <c r="H302" s="30"/>
      <c r="I302" s="30"/>
      <c r="J302" s="30"/>
      <c r="K302" s="30"/>
      <c r="L302" s="30"/>
      <c r="M302" s="30"/>
      <c r="N302" s="30"/>
      <c r="O302" s="30"/>
      <c r="P302" s="30"/>
    </row>
    <row r="303" spans="2:16" s="5" customFormat="1" ht="15" x14ac:dyDescent="0.25">
      <c r="B303" s="49" t="s">
        <v>148</v>
      </c>
      <c r="C303" s="14">
        <v>115</v>
      </c>
      <c r="D303" s="14">
        <v>115</v>
      </c>
      <c r="E303" s="14">
        <v>210</v>
      </c>
      <c r="F303" s="14" t="s">
        <v>281</v>
      </c>
      <c r="G303" s="30"/>
      <c r="H303" s="30"/>
      <c r="I303" s="30"/>
      <c r="J303" s="30"/>
      <c r="K303" s="30"/>
      <c r="L303" s="30"/>
      <c r="M303" s="30"/>
      <c r="N303" s="30"/>
      <c r="O303" s="30"/>
      <c r="P303" s="30"/>
    </row>
    <row r="304" spans="2:16" s="5" customFormat="1" ht="15" x14ac:dyDescent="0.25">
      <c r="B304" s="49" t="s">
        <v>149</v>
      </c>
      <c r="C304" s="14">
        <v>115</v>
      </c>
      <c r="D304" s="14">
        <v>115</v>
      </c>
      <c r="E304" s="14">
        <v>210</v>
      </c>
      <c r="F304" s="14" t="s">
        <v>281</v>
      </c>
    </row>
    <row r="305" spans="2:16" s="5" customFormat="1" ht="15" x14ac:dyDescent="0.25">
      <c r="B305" s="15" t="s">
        <v>17</v>
      </c>
      <c r="C305" s="42">
        <f>SUM(C303:C304)</f>
        <v>230</v>
      </c>
      <c r="D305" s="42">
        <f>SUM(D303:D304)</f>
        <v>230</v>
      </c>
      <c r="E305" s="42">
        <f>SUM(E303:E304)</f>
        <v>420</v>
      </c>
      <c r="F305" s="42">
        <f>SUM(F303:F304)</f>
        <v>0</v>
      </c>
    </row>
    <row r="306" spans="2:16" s="5" customFormat="1" ht="15" x14ac:dyDescent="0.25">
      <c r="B306" s="55"/>
      <c r="C306" s="56"/>
      <c r="D306" s="56"/>
      <c r="E306" s="56"/>
      <c r="F306" s="56"/>
      <c r="G306" s="46"/>
    </row>
    <row r="307" spans="2:16" s="12" customFormat="1" ht="15" x14ac:dyDescent="0.25">
      <c r="B307" s="150" t="s">
        <v>236</v>
      </c>
      <c r="C307" s="153"/>
      <c r="D307" s="153"/>
      <c r="E307" s="153"/>
      <c r="F307" s="153"/>
      <c r="G307" s="45"/>
    </row>
    <row r="308" spans="2:16" s="12" customFormat="1" ht="15" x14ac:dyDescent="0.25">
      <c r="B308" s="47" t="s">
        <v>237</v>
      </c>
      <c r="C308" s="48" t="s">
        <v>4</v>
      </c>
      <c r="D308" s="48" t="s">
        <v>5</v>
      </c>
      <c r="E308" s="48" t="s">
        <v>6</v>
      </c>
      <c r="F308" s="48" t="s">
        <v>7</v>
      </c>
      <c r="G308" s="45"/>
    </row>
    <row r="309" spans="2:16" s="5" customFormat="1" ht="15" x14ac:dyDescent="0.25">
      <c r="B309" s="49" t="s">
        <v>148</v>
      </c>
      <c r="C309" s="14">
        <v>110</v>
      </c>
      <c r="D309" s="14">
        <v>110</v>
      </c>
      <c r="E309" s="14">
        <v>185</v>
      </c>
      <c r="F309" s="14" t="s">
        <v>281</v>
      </c>
      <c r="G309" s="46"/>
    </row>
    <row r="310" spans="2:16" s="5" customFormat="1" ht="15" x14ac:dyDescent="0.25">
      <c r="B310" s="49" t="s">
        <v>149</v>
      </c>
      <c r="C310" s="14">
        <v>110</v>
      </c>
      <c r="D310" s="14">
        <v>110</v>
      </c>
      <c r="E310" s="14">
        <v>185</v>
      </c>
      <c r="F310" s="14" t="s">
        <v>281</v>
      </c>
      <c r="G310" s="30"/>
      <c r="H310" s="30"/>
      <c r="I310" s="30"/>
      <c r="J310" s="30"/>
      <c r="K310" s="30"/>
      <c r="L310" s="30"/>
      <c r="M310" s="30"/>
      <c r="N310" s="30"/>
      <c r="O310" s="30"/>
      <c r="P310" s="30"/>
    </row>
    <row r="311" spans="2:16" s="5" customFormat="1" ht="15" x14ac:dyDescent="0.25">
      <c r="B311" s="15" t="s">
        <v>17</v>
      </c>
      <c r="C311" s="42">
        <f>SUM(C309:C310)</f>
        <v>220</v>
      </c>
      <c r="D311" s="42">
        <f>SUM(D309:D310)</f>
        <v>220</v>
      </c>
      <c r="E311" s="42">
        <f>SUM(E309:E310)</f>
        <v>370</v>
      </c>
      <c r="F311" s="42">
        <f>SUM(F309:F310)</f>
        <v>0</v>
      </c>
    </row>
    <row r="312" spans="2:16" s="5" customFormat="1" ht="15" x14ac:dyDescent="0.25">
      <c r="B312" s="55"/>
      <c r="C312" s="56"/>
      <c r="D312" s="56"/>
      <c r="E312" s="56"/>
      <c r="F312" s="56"/>
      <c r="G312" s="30"/>
      <c r="H312" s="30"/>
      <c r="I312" s="30"/>
      <c r="J312" s="30"/>
      <c r="K312" s="30"/>
      <c r="L312" s="30"/>
      <c r="M312" s="30"/>
      <c r="N312" s="30"/>
      <c r="O312" s="30"/>
    </row>
    <row r="313" spans="2:16" s="5" customFormat="1" ht="15" x14ac:dyDescent="0.25">
      <c r="B313" s="150" t="s">
        <v>238</v>
      </c>
      <c r="C313" s="153"/>
      <c r="D313" s="153"/>
      <c r="E313" s="153"/>
      <c r="F313" s="153"/>
      <c r="G313" s="46"/>
      <c r="H313" s="30"/>
      <c r="I313" s="30"/>
      <c r="J313" s="30"/>
      <c r="K313" s="30"/>
      <c r="L313" s="30"/>
      <c r="M313" s="30"/>
      <c r="N313" s="30"/>
      <c r="O313" s="30"/>
      <c r="P313" s="30"/>
    </row>
    <row r="314" spans="2:16" s="12" customFormat="1" ht="15" x14ac:dyDescent="0.25">
      <c r="B314" s="47" t="s">
        <v>3</v>
      </c>
      <c r="C314" s="48" t="s">
        <v>4</v>
      </c>
      <c r="D314" s="48" t="s">
        <v>5</v>
      </c>
      <c r="E314" s="48" t="s">
        <v>6</v>
      </c>
      <c r="F314" s="48" t="s">
        <v>7</v>
      </c>
      <c r="G314" s="45"/>
    </row>
    <row r="315" spans="2:16" s="5" customFormat="1" ht="90" x14ac:dyDescent="0.25">
      <c r="B315" s="49" t="s">
        <v>148</v>
      </c>
      <c r="C315" s="14">
        <v>0</v>
      </c>
      <c r="D315" s="14">
        <v>0</v>
      </c>
      <c r="E315" s="14">
        <v>0</v>
      </c>
      <c r="F315" s="14" t="s">
        <v>281</v>
      </c>
      <c r="G315" s="46" t="s">
        <v>361</v>
      </c>
      <c r="H315" s="30"/>
      <c r="I315" s="30"/>
      <c r="J315" s="30"/>
      <c r="K315" s="30"/>
      <c r="L315" s="30"/>
      <c r="M315" s="30"/>
      <c r="N315" s="30"/>
      <c r="O315" s="30"/>
      <c r="P315" s="30"/>
    </row>
    <row r="316" spans="2:16" s="5" customFormat="1" ht="15" x14ac:dyDescent="0.25">
      <c r="B316" s="49" t="s">
        <v>149</v>
      </c>
      <c r="C316" s="14">
        <v>0</v>
      </c>
      <c r="D316" s="14">
        <v>0</v>
      </c>
      <c r="E316" s="14">
        <v>0</v>
      </c>
      <c r="F316" s="14" t="s">
        <v>281</v>
      </c>
      <c r="G316" s="30"/>
      <c r="H316" s="30"/>
      <c r="I316" s="30"/>
      <c r="J316" s="30"/>
      <c r="K316" s="30"/>
      <c r="L316" s="30"/>
      <c r="M316" s="30"/>
      <c r="N316" s="30"/>
      <c r="O316" s="30"/>
      <c r="P316" s="30"/>
    </row>
    <row r="317" spans="2:16" s="5" customFormat="1" ht="15" x14ac:dyDescent="0.25">
      <c r="B317" s="15" t="s">
        <v>17</v>
      </c>
      <c r="C317" s="42">
        <f>SUM(C315:C316)</f>
        <v>0</v>
      </c>
      <c r="D317" s="42">
        <f>SUM(D315:D316)</f>
        <v>0</v>
      </c>
      <c r="E317" s="42">
        <f>SUM(E315:E316)</f>
        <v>0</v>
      </c>
      <c r="F317" s="42">
        <f>SUM(F315:F316)</f>
        <v>0</v>
      </c>
    </row>
    <row r="320" spans="2:16" ht="15" x14ac:dyDescent="0.2">
      <c r="B320" s="150" t="s">
        <v>239</v>
      </c>
      <c r="C320" s="153"/>
      <c r="D320" s="153"/>
      <c r="E320" s="153"/>
      <c r="F320" s="153"/>
    </row>
    <row r="321" spans="2:6" ht="14.25" x14ac:dyDescent="0.2">
      <c r="B321" s="47" t="s">
        <v>3</v>
      </c>
      <c r="C321" s="48" t="s">
        <v>4</v>
      </c>
      <c r="D321" s="48" t="s">
        <v>5</v>
      </c>
      <c r="E321" s="48" t="s">
        <v>6</v>
      </c>
      <c r="F321" s="48" t="s">
        <v>7</v>
      </c>
    </row>
    <row r="322" spans="2:6" ht="30" x14ac:dyDescent="0.2">
      <c r="B322" s="49" t="s">
        <v>240</v>
      </c>
      <c r="C322" s="14">
        <v>450</v>
      </c>
      <c r="D322" s="14">
        <v>450</v>
      </c>
      <c r="E322" s="14">
        <v>665</v>
      </c>
      <c r="F322" s="14" t="s">
        <v>281</v>
      </c>
    </row>
    <row r="323" spans="2:6" ht="30" x14ac:dyDescent="0.2">
      <c r="B323" s="49" t="s">
        <v>241</v>
      </c>
      <c r="C323" s="14">
        <v>330</v>
      </c>
      <c r="D323" s="14">
        <v>330</v>
      </c>
      <c r="E323" s="14">
        <v>500</v>
      </c>
      <c r="F323" s="14" t="s">
        <v>281</v>
      </c>
    </row>
    <row r="324" spans="2:6" ht="14.25" x14ac:dyDescent="0.2">
      <c r="B324" s="15" t="s">
        <v>17</v>
      </c>
      <c r="C324" s="84">
        <f>SUM(C322:C323)</f>
        <v>780</v>
      </c>
      <c r="D324" s="84">
        <f>SUM(D322:D323)</f>
        <v>780</v>
      </c>
      <c r="E324" s="84">
        <f>SUM(E322:E323)</f>
        <v>1165</v>
      </c>
      <c r="F324" s="84">
        <f>SUM(F322:F323)</f>
        <v>0</v>
      </c>
    </row>
  </sheetData>
  <sheetProtection algorithmName="SHA-512" hashValue="Q9ElpAwKBWXjJPk+AGMdV0NX5oZlGtW7Jx6A+fC6Kin/IpWFgk9NNMP+zKO4Yr5AjOa7elKEguaHZiDNxpwpvg==" saltValue="/4ZaJA/DBrHa6ZdduRuPhA==" spinCount="100000" sheet="1" objects="1" scenarios="1"/>
  <mergeCells count="48">
    <mergeCell ref="B307:F307"/>
    <mergeCell ref="B313:F313"/>
    <mergeCell ref="B258:F258"/>
    <mergeCell ref="B277:F277"/>
    <mergeCell ref="B265:F265"/>
    <mergeCell ref="B295:F295"/>
    <mergeCell ref="B301:F301"/>
    <mergeCell ref="B271:F271"/>
    <mergeCell ref="B283:F283"/>
    <mergeCell ref="B289:F289"/>
    <mergeCell ref="B259:F259"/>
    <mergeCell ref="B126:F126"/>
    <mergeCell ref="B4:F4"/>
    <mergeCell ref="B125:F125"/>
    <mergeCell ref="B5:F5"/>
    <mergeCell ref="B16:F16"/>
    <mergeCell ref="B29:F29"/>
    <mergeCell ref="B35:F35"/>
    <mergeCell ref="B41:F41"/>
    <mergeCell ref="B47:F47"/>
    <mergeCell ref="B89:F89"/>
    <mergeCell ref="B94:F94"/>
    <mergeCell ref="B53:F53"/>
    <mergeCell ref="B113:F113"/>
    <mergeCell ref="B71:F71"/>
    <mergeCell ref="B77:F77"/>
    <mergeCell ref="B83:F83"/>
    <mergeCell ref="B186:F186"/>
    <mergeCell ref="B192:F192"/>
    <mergeCell ref="B198:F198"/>
    <mergeCell ref="B216:F216"/>
    <mergeCell ref="B222:F222"/>
    <mergeCell ref="B120:C120"/>
    <mergeCell ref="B59:F59"/>
    <mergeCell ref="B65:F65"/>
    <mergeCell ref="B101:F101"/>
    <mergeCell ref="B320:F320"/>
    <mergeCell ref="B233:F233"/>
    <mergeCell ref="B245:F245"/>
    <mergeCell ref="B252:F252"/>
    <mergeCell ref="B142:F142"/>
    <mergeCell ref="B162:F162"/>
    <mergeCell ref="B168:F168"/>
    <mergeCell ref="B174:F174"/>
    <mergeCell ref="B227:F227"/>
    <mergeCell ref="B204:F204"/>
    <mergeCell ref="B210:F210"/>
    <mergeCell ref="B180:F18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G19"/>
  <sheetViews>
    <sheetView showGridLines="0" workbookViewId="0">
      <selection activeCell="H18" sqref="H18"/>
    </sheetView>
  </sheetViews>
  <sheetFormatPr defaultRowHeight="12.75" x14ac:dyDescent="0.2"/>
  <cols>
    <col min="2" max="2" width="17.28515625" customWidth="1"/>
    <col min="3" max="3" width="11.42578125" customWidth="1"/>
    <col min="4" max="4" width="12.140625" customWidth="1"/>
    <col min="5" max="5" width="12.28515625" customWidth="1"/>
    <col min="6" max="6" width="13.28515625" customWidth="1"/>
  </cols>
  <sheetData>
    <row r="1" spans="1:7" ht="15" x14ac:dyDescent="0.2">
      <c r="A1" s="44"/>
      <c r="B1" s="50"/>
      <c r="C1" s="51"/>
      <c r="D1" s="52"/>
      <c r="E1" s="52"/>
      <c r="F1" s="52"/>
    </row>
    <row r="2" spans="1:7" ht="15" x14ac:dyDescent="0.2">
      <c r="A2" s="44"/>
      <c r="B2" s="50"/>
      <c r="C2" s="51"/>
      <c r="D2" s="52"/>
      <c r="E2" s="52"/>
      <c r="F2" s="52"/>
    </row>
    <row r="3" spans="1:7" ht="15.75" thickBot="1" x14ac:dyDescent="0.25">
      <c r="A3" s="44"/>
      <c r="B3" s="50"/>
      <c r="C3" s="51"/>
      <c r="D3" s="52"/>
      <c r="E3" s="52"/>
      <c r="F3" s="52"/>
    </row>
    <row r="4" spans="1:7" x14ac:dyDescent="0.2">
      <c r="A4" s="44"/>
      <c r="B4" s="182" t="s">
        <v>258</v>
      </c>
      <c r="C4" s="183"/>
      <c r="D4" s="183"/>
      <c r="E4" s="183"/>
      <c r="F4" s="184"/>
    </row>
    <row r="5" spans="1:7" ht="13.5" thickBot="1" x14ac:dyDescent="0.25">
      <c r="A5" s="44"/>
      <c r="B5" s="185"/>
      <c r="C5" s="186"/>
      <c r="D5" s="186"/>
      <c r="E5" s="186"/>
      <c r="F5" s="187"/>
    </row>
    <row r="6" spans="1:7" ht="15" x14ac:dyDescent="0.2">
      <c r="A6" s="44"/>
      <c r="B6" s="55"/>
      <c r="C6" s="56"/>
      <c r="D6" s="56"/>
      <c r="E6" s="56"/>
      <c r="F6" s="56"/>
    </row>
    <row r="7" spans="1:7" ht="14.25" x14ac:dyDescent="0.2">
      <c r="A7" s="44"/>
      <c r="B7" s="150" t="s">
        <v>259</v>
      </c>
      <c r="C7" s="150"/>
      <c r="D7" s="150"/>
      <c r="E7" s="150"/>
      <c r="F7" s="150"/>
    </row>
    <row r="8" spans="1:7" ht="14.25" x14ac:dyDescent="0.2">
      <c r="A8" s="44"/>
      <c r="B8" s="47" t="s">
        <v>3</v>
      </c>
      <c r="C8" s="48" t="s">
        <v>4</v>
      </c>
      <c r="D8" s="48" t="s">
        <v>5</v>
      </c>
      <c r="E8" s="48" t="s">
        <v>6</v>
      </c>
      <c r="F8" s="48" t="s">
        <v>7</v>
      </c>
    </row>
    <row r="9" spans="1:7" ht="29.25" x14ac:dyDescent="0.2">
      <c r="A9" s="44"/>
      <c r="B9" s="49" t="s">
        <v>260</v>
      </c>
      <c r="C9" s="14">
        <v>140</v>
      </c>
      <c r="D9" s="14">
        <v>140</v>
      </c>
      <c r="E9" s="14">
        <f>D9*1.05</f>
        <v>147</v>
      </c>
      <c r="F9" s="14">
        <f>D9*1.75</f>
        <v>245</v>
      </c>
      <c r="G9" s="101" t="s">
        <v>298</v>
      </c>
    </row>
    <row r="10" spans="1:7" ht="38.25" customHeight="1" x14ac:dyDescent="0.2">
      <c r="A10" s="44"/>
      <c r="B10" s="49" t="s">
        <v>265</v>
      </c>
      <c r="C10" s="14">
        <v>225</v>
      </c>
      <c r="D10" s="14">
        <v>225</v>
      </c>
      <c r="E10" s="14">
        <f>D10*1.05</f>
        <v>236.25</v>
      </c>
      <c r="F10" s="14">
        <f>D10*1.75</f>
        <v>393.75</v>
      </c>
    </row>
    <row r="11" spans="1:7" ht="14.25" x14ac:dyDescent="0.2">
      <c r="A11" s="44"/>
      <c r="B11" s="15" t="s">
        <v>17</v>
      </c>
      <c r="C11" s="42">
        <f>SUM(C9:C10)</f>
        <v>365</v>
      </c>
      <c r="D11" s="42">
        <f>SUM(D9:D10)</f>
        <v>365</v>
      </c>
      <c r="E11" s="42">
        <f>SUM(E9:E10)</f>
        <v>383.25</v>
      </c>
      <c r="F11" s="42">
        <f>SUM(F9:F10)</f>
        <v>638.75</v>
      </c>
    </row>
    <row r="12" spans="1:7" ht="15" x14ac:dyDescent="0.2">
      <c r="A12" s="44"/>
      <c r="B12" s="55"/>
      <c r="C12" s="56"/>
      <c r="D12" s="56"/>
      <c r="E12" s="56"/>
      <c r="F12" s="56"/>
    </row>
    <row r="14" spans="1:7" ht="14.25" x14ac:dyDescent="0.2">
      <c r="B14" s="150" t="s">
        <v>261</v>
      </c>
      <c r="C14" s="150"/>
      <c r="D14" s="150"/>
      <c r="E14" s="150"/>
      <c r="F14" s="150"/>
    </row>
    <row r="15" spans="1:7" ht="21.75" customHeight="1" x14ac:dyDescent="0.2">
      <c r="B15" s="47" t="s">
        <v>3</v>
      </c>
      <c r="C15" s="48" t="s">
        <v>4</v>
      </c>
      <c r="D15" s="48" t="s">
        <v>5</v>
      </c>
      <c r="E15" s="48" t="s">
        <v>6</v>
      </c>
      <c r="F15" s="48" t="s">
        <v>7</v>
      </c>
    </row>
    <row r="16" spans="1:7" ht="30" x14ac:dyDescent="0.2">
      <c r="B16" s="83" t="s">
        <v>262</v>
      </c>
      <c r="C16" s="14">
        <v>85</v>
      </c>
      <c r="D16" s="14">
        <v>85</v>
      </c>
      <c r="E16" s="14">
        <f>D16*1.05</f>
        <v>89.25</v>
      </c>
      <c r="F16" s="14">
        <f>D16*1.75</f>
        <v>148.75</v>
      </c>
      <c r="G16" t="s">
        <v>279</v>
      </c>
    </row>
    <row r="17" spans="2:6" ht="28.5" x14ac:dyDescent="0.2">
      <c r="B17" s="83" t="s">
        <v>263</v>
      </c>
      <c r="C17" s="14">
        <v>30</v>
      </c>
      <c r="D17" s="14">
        <v>30</v>
      </c>
      <c r="E17" s="14">
        <f>D17*1.05</f>
        <v>31.5</v>
      </c>
      <c r="F17" s="14">
        <f>D17*1.75</f>
        <v>52.5</v>
      </c>
    </row>
    <row r="18" spans="2:6" ht="28.5" x14ac:dyDescent="0.2">
      <c r="B18" s="83" t="s">
        <v>264</v>
      </c>
      <c r="C18" s="14">
        <v>30</v>
      </c>
      <c r="D18" s="14">
        <v>30</v>
      </c>
      <c r="E18" s="14">
        <f>D18*1.05</f>
        <v>31.5</v>
      </c>
      <c r="F18" s="14">
        <f>D18*1.75</f>
        <v>52.5</v>
      </c>
    </row>
    <row r="19" spans="2:6" ht="14.25" x14ac:dyDescent="0.2">
      <c r="B19" s="15" t="s">
        <v>17</v>
      </c>
      <c r="C19" s="42">
        <f>SUM(C16:C18)</f>
        <v>145</v>
      </c>
      <c r="D19" s="42">
        <f>SUM(D16:D18)</f>
        <v>145</v>
      </c>
      <c r="E19" s="42">
        <f>SUM(E16:E18)</f>
        <v>152.25</v>
      </c>
      <c r="F19" s="42">
        <f>SUM(F16:F18)</f>
        <v>253.75</v>
      </c>
    </row>
  </sheetData>
  <mergeCells count="3">
    <mergeCell ref="B4:F5"/>
    <mergeCell ref="B7:F7"/>
    <mergeCell ref="B14:F14"/>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3"/>
  <sheetViews>
    <sheetView workbookViewId="0">
      <selection activeCell="B19" sqref="B19"/>
    </sheetView>
  </sheetViews>
  <sheetFormatPr defaultRowHeight="12.75" x14ac:dyDescent="0.2"/>
  <cols>
    <col min="6" max="6" width="36.140625" customWidth="1"/>
  </cols>
  <sheetData>
    <row r="1" spans="1:9" ht="13.5" thickBot="1" x14ac:dyDescent="0.25"/>
    <row r="2" spans="1:9" ht="20.25" customHeight="1" x14ac:dyDescent="0.2">
      <c r="B2" s="188" t="s">
        <v>320</v>
      </c>
      <c r="C2" s="189"/>
      <c r="D2" s="189"/>
      <c r="E2" s="189"/>
      <c r="F2" s="189"/>
      <c r="G2" s="189"/>
      <c r="H2" s="189"/>
      <c r="I2" s="190"/>
    </row>
    <row r="3" spans="1:9" ht="21.75" customHeight="1" thickBot="1" x14ac:dyDescent="0.25">
      <c r="B3" s="191"/>
      <c r="C3" s="192"/>
      <c r="D3" s="192"/>
      <c r="E3" s="192"/>
      <c r="F3" s="192"/>
      <c r="G3" s="192"/>
      <c r="H3" s="192"/>
      <c r="I3" s="193"/>
    </row>
    <row r="5" spans="1:9" x14ac:dyDescent="0.2">
      <c r="A5" s="102" t="s">
        <v>319</v>
      </c>
    </row>
    <row r="6" spans="1:9" x14ac:dyDescent="0.2">
      <c r="A6" s="101" t="s">
        <v>321</v>
      </c>
    </row>
    <row r="7" spans="1:9" x14ac:dyDescent="0.2">
      <c r="A7" s="101" t="s">
        <v>322</v>
      </c>
    </row>
    <row r="8" spans="1:9" x14ac:dyDescent="0.2">
      <c r="A8" s="103" t="s">
        <v>323</v>
      </c>
    </row>
    <row r="9" spans="1:9" x14ac:dyDescent="0.2">
      <c r="A9" s="103" t="s">
        <v>324</v>
      </c>
    </row>
    <row r="10" spans="1:9" x14ac:dyDescent="0.2">
      <c r="A10" s="103" t="s">
        <v>325</v>
      </c>
    </row>
    <row r="11" spans="1:9" x14ac:dyDescent="0.2">
      <c r="A11" s="103" t="s">
        <v>326</v>
      </c>
    </row>
    <row r="12" spans="1:9" x14ac:dyDescent="0.2">
      <c r="A12" s="103" t="s">
        <v>327</v>
      </c>
    </row>
    <row r="13" spans="1:9" x14ac:dyDescent="0.2">
      <c r="A13" s="103" t="s">
        <v>328</v>
      </c>
    </row>
    <row r="14" spans="1:9" x14ac:dyDescent="0.2">
      <c r="A14" s="103" t="s">
        <v>329</v>
      </c>
    </row>
    <row r="15" spans="1:9" x14ac:dyDescent="0.2">
      <c r="A15" s="103" t="s">
        <v>330</v>
      </c>
    </row>
    <row r="16" spans="1:9" x14ac:dyDescent="0.2">
      <c r="A16" s="103" t="s">
        <v>331</v>
      </c>
    </row>
    <row r="17" spans="1:1" x14ac:dyDescent="0.2">
      <c r="A17" s="103" t="s">
        <v>332</v>
      </c>
    </row>
    <row r="18" spans="1:1" x14ac:dyDescent="0.2">
      <c r="A18" s="103" t="s">
        <v>359</v>
      </c>
    </row>
    <row r="19" spans="1:1" x14ac:dyDescent="0.2">
      <c r="A19" s="103" t="s">
        <v>333</v>
      </c>
    </row>
    <row r="20" spans="1:1" x14ac:dyDescent="0.2">
      <c r="A20" s="106" t="s">
        <v>352</v>
      </c>
    </row>
    <row r="21" spans="1:1" x14ac:dyDescent="0.2">
      <c r="A21" s="103"/>
    </row>
    <row r="22" spans="1:1" x14ac:dyDescent="0.2">
      <c r="A22" s="105" t="s">
        <v>146</v>
      </c>
    </row>
    <row r="23" spans="1:1" x14ac:dyDescent="0.2">
      <c r="A23" s="103" t="s">
        <v>345</v>
      </c>
    </row>
    <row r="24" spans="1:1" x14ac:dyDescent="0.2">
      <c r="A24" s="103" t="s">
        <v>346</v>
      </c>
    </row>
    <row r="25" spans="1:1" x14ac:dyDescent="0.2">
      <c r="A25" s="103" t="s">
        <v>350</v>
      </c>
    </row>
    <row r="26" spans="1:1" x14ac:dyDescent="0.2">
      <c r="A26" s="103"/>
    </row>
    <row r="27" spans="1:1" x14ac:dyDescent="0.2">
      <c r="A27" s="102" t="s">
        <v>342</v>
      </c>
    </row>
    <row r="28" spans="1:1" x14ac:dyDescent="0.2">
      <c r="A28" t="s">
        <v>343</v>
      </c>
    </row>
    <row r="29" spans="1:1" x14ac:dyDescent="0.2">
      <c r="A29" s="101" t="s">
        <v>344</v>
      </c>
    </row>
    <row r="30" spans="1:1" x14ac:dyDescent="0.2">
      <c r="A30" s="101" t="s">
        <v>358</v>
      </c>
    </row>
    <row r="32" spans="1:1" x14ac:dyDescent="0.2">
      <c r="A32" s="102" t="s">
        <v>334</v>
      </c>
    </row>
    <row r="33" spans="1:12" x14ac:dyDescent="0.2">
      <c r="A33" s="101" t="s">
        <v>335</v>
      </c>
    </row>
    <row r="34" spans="1:12" x14ac:dyDescent="0.2">
      <c r="A34" s="101" t="s">
        <v>336</v>
      </c>
    </row>
    <row r="35" spans="1:12" x14ac:dyDescent="0.2">
      <c r="A35" s="101" t="s">
        <v>337</v>
      </c>
    </row>
    <row r="36" spans="1:12" x14ac:dyDescent="0.2">
      <c r="A36" t="s">
        <v>322</v>
      </c>
    </row>
    <row r="37" spans="1:12" x14ac:dyDescent="0.2">
      <c r="A37" s="101" t="s">
        <v>338</v>
      </c>
    </row>
    <row r="38" spans="1:12" x14ac:dyDescent="0.2">
      <c r="A38" s="101" t="s">
        <v>339</v>
      </c>
    </row>
    <row r="39" spans="1:12" ht="39" customHeight="1" x14ac:dyDescent="0.2">
      <c r="A39" s="194" t="s">
        <v>347</v>
      </c>
      <c r="B39" s="194"/>
      <c r="C39" s="194"/>
      <c r="D39" s="194"/>
      <c r="E39" s="194"/>
      <c r="F39" s="194"/>
      <c r="G39" s="194"/>
      <c r="H39" s="194"/>
      <c r="I39" s="194"/>
      <c r="J39" s="194"/>
      <c r="K39" s="194"/>
      <c r="L39" s="194"/>
    </row>
    <row r="40" spans="1:12" x14ac:dyDescent="0.2">
      <c r="A40" s="103" t="s">
        <v>348</v>
      </c>
    </row>
    <row r="41" spans="1:12" x14ac:dyDescent="0.2">
      <c r="A41" s="103" t="s">
        <v>349</v>
      </c>
    </row>
    <row r="42" spans="1:12" x14ac:dyDescent="0.2">
      <c r="A42" s="103" t="s">
        <v>351</v>
      </c>
    </row>
    <row r="43" spans="1:12" x14ac:dyDescent="0.2">
      <c r="A43" s="103" t="s">
        <v>353</v>
      </c>
    </row>
  </sheetData>
  <mergeCells count="2">
    <mergeCell ref="B2:I3"/>
    <mergeCell ref="A39:L39"/>
  </mergeCell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D8D94CA19B2034D9C2316DE3D21F24E" ma:contentTypeVersion="6" ma:contentTypeDescription="Create a new document." ma:contentTypeScope="" ma:versionID="0a5a65b1ce4808ee275034fddd02571d">
  <xsd:schema xmlns:xsd="http://www.w3.org/2001/XMLSchema" xmlns:xs="http://www.w3.org/2001/XMLSchema" xmlns:p="http://schemas.microsoft.com/office/2006/metadata/properties" xmlns:ns2="486c5aea-3f51-4b64-8ad1-e53528dab3e0" xmlns:ns3="20ad188e-6b7d-4bf9-ad38-e7707dd75766" targetNamespace="http://schemas.microsoft.com/office/2006/metadata/properties" ma:root="true" ma:fieldsID="73bb4385c7aed67a36f0afa390dd25d5" ns2:_="" ns3:_="">
    <xsd:import namespace="486c5aea-3f51-4b64-8ad1-e53528dab3e0"/>
    <xsd:import namespace="20ad188e-6b7d-4bf9-ad38-e7707dd757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6c5aea-3f51-4b64-8ad1-e53528dab3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ad188e-6b7d-4bf9-ad38-e7707dd7576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DA384F-2888-43D0-8466-1611470E4504}">
  <ds:schemaRefs>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20ad188e-6b7d-4bf9-ad38-e7707dd75766"/>
    <ds:schemaRef ds:uri="http://purl.org/dc/elements/1.1/"/>
    <ds:schemaRef ds:uri="http://schemas.microsoft.com/office/2006/metadata/properties"/>
    <ds:schemaRef ds:uri="486c5aea-3f51-4b64-8ad1-e53528dab3e0"/>
    <ds:schemaRef ds:uri="http://www.w3.org/XML/1998/namespace"/>
    <ds:schemaRef ds:uri="http://purl.org/dc/dcmitype/"/>
  </ds:schemaRefs>
</ds:datastoreItem>
</file>

<file path=customXml/itemProps2.xml><?xml version="1.0" encoding="utf-8"?>
<ds:datastoreItem xmlns:ds="http://schemas.openxmlformats.org/officeDocument/2006/customXml" ds:itemID="{2261E31F-514F-49AA-9A15-8CBF0E41810E}">
  <ds:schemaRefs>
    <ds:schemaRef ds:uri="http://schemas.microsoft.com/sharepoint/v3/contenttype/forms"/>
  </ds:schemaRefs>
</ds:datastoreItem>
</file>

<file path=customXml/itemProps3.xml><?xml version="1.0" encoding="utf-8"?>
<ds:datastoreItem xmlns:ds="http://schemas.openxmlformats.org/officeDocument/2006/customXml" ds:itemID="{603F91FB-E151-4793-B6C4-98A7B3C450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6c5aea-3f51-4b64-8ad1-e53528dab3e0"/>
    <ds:schemaRef ds:uri="20ad188e-6b7d-4bf9-ad38-e7707dd75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SW-846 Aqueous-Non Aqueous</vt:lpstr>
      <vt:lpstr>EPA Drinking Water Protocol</vt:lpstr>
      <vt:lpstr>Air Protocol</vt:lpstr>
      <vt:lpstr>Rate Schedule</vt:lpstr>
      <vt:lpstr>SAS</vt:lpstr>
      <vt:lpstr>Additional Analytical Services</vt:lpstr>
      <vt:lpstr>Comments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IOT</dc:creator>
  <cp:keywords/>
  <dc:description/>
  <cp:lastModifiedBy>Nelson, Stephanie (IDOA)</cp:lastModifiedBy>
  <cp:revision/>
  <dcterms:created xsi:type="dcterms:W3CDTF">2009-08-26T13:52:49Z</dcterms:created>
  <dcterms:modified xsi:type="dcterms:W3CDTF">2021-09-01T19:15:41Z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0x010100BD8D94CA19B2034D9C2316DE3D21F24E</vt:lpwstr>
  </property>
</Properties>
</file>